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360" yWindow="135" windowWidth="11280" windowHeight="6225"/>
  </bookViews>
  <sheets>
    <sheet name="Celkem_tisk" sheetId="15" r:id="rId1"/>
    <sheet name="mezicesti_pece" sheetId="20" r:id="rId2"/>
    <sheet name="mezicesti_zalozeni" sheetId="19" r:id="rId3"/>
  </sheets>
  <calcPr calcId="125725"/>
</workbook>
</file>

<file path=xl/calcChain.xml><?xml version="1.0" encoding="utf-8"?>
<calcChain xmlns="http://schemas.openxmlformats.org/spreadsheetml/2006/main">
  <c r="D10" i="20"/>
  <c r="D150" i="19"/>
  <c r="D127"/>
  <c r="D105"/>
  <c r="D84"/>
  <c r="D67"/>
  <c r="F67"/>
  <c r="D44"/>
  <c r="F17" i="20"/>
  <c r="F16"/>
  <c r="F18"/>
  <c r="F19"/>
  <c r="G18"/>
  <c r="G16"/>
  <c r="F19" i="19"/>
  <c r="F21"/>
  <c r="D8"/>
  <c r="F8"/>
  <c r="F11" i="20"/>
  <c r="G11" s="1"/>
  <c r="F20" i="19"/>
  <c r="F22"/>
  <c r="F44"/>
  <c r="F84"/>
  <c r="F150"/>
  <c r="F127"/>
  <c r="F103"/>
  <c r="F12" i="20"/>
  <c r="G12" s="1"/>
  <c r="G17"/>
  <c r="F10"/>
  <c r="G10" s="1"/>
  <c r="F18" i="19"/>
  <c r="F17"/>
  <c r="F16"/>
  <c r="F15"/>
  <c r="F14"/>
  <c r="D8" i="20"/>
  <c r="F8"/>
  <c r="G8" s="1"/>
  <c r="D6"/>
  <c r="F6"/>
  <c r="G6" s="1"/>
  <c r="F27" i="19"/>
  <c r="F26"/>
  <c r="F25"/>
  <c r="G19" i="20"/>
  <c r="G15"/>
  <c r="F13" i="19"/>
  <c r="F12"/>
  <c r="F9"/>
  <c r="F6"/>
  <c r="F91"/>
  <c r="F92" s="1"/>
  <c r="F28"/>
  <c r="D141"/>
  <c r="F141"/>
  <c r="F139"/>
  <c r="F135"/>
  <c r="F148"/>
  <c r="F147"/>
  <c r="F146"/>
  <c r="F145"/>
  <c r="F144"/>
  <c r="F143"/>
  <c r="F142"/>
  <c r="F140"/>
  <c r="F138"/>
  <c r="F137"/>
  <c r="F136"/>
  <c r="F134"/>
  <c r="F151" s="1"/>
  <c r="F152" s="1"/>
  <c r="C10" i="15" s="1"/>
  <c r="D118" i="19"/>
  <c r="F118"/>
  <c r="F114"/>
  <c r="F112"/>
  <c r="F108"/>
  <c r="F109"/>
  <c r="F110"/>
  <c r="D99"/>
  <c r="F99"/>
  <c r="F125"/>
  <c r="F124"/>
  <c r="F123"/>
  <c r="F122"/>
  <c r="F121"/>
  <c r="F120"/>
  <c r="F119"/>
  <c r="F117"/>
  <c r="F116"/>
  <c r="F115"/>
  <c r="F113"/>
  <c r="F111"/>
  <c r="F105"/>
  <c r="F102"/>
  <c r="F101"/>
  <c r="F100"/>
  <c r="F98"/>
  <c r="F97"/>
  <c r="F96"/>
  <c r="F95"/>
  <c r="F94"/>
  <c r="F34"/>
  <c r="F35"/>
  <c r="F36"/>
  <c r="F37"/>
  <c r="F38"/>
  <c r="F39"/>
  <c r="F40"/>
  <c r="F41"/>
  <c r="F42"/>
  <c r="F51"/>
  <c r="F52"/>
  <c r="F53"/>
  <c r="F54"/>
  <c r="F55"/>
  <c r="F56"/>
  <c r="F57"/>
  <c r="F58"/>
  <c r="F59"/>
  <c r="F60"/>
  <c r="D61"/>
  <c r="F70"/>
  <c r="F71"/>
  <c r="F72"/>
  <c r="F73"/>
  <c r="F74"/>
  <c r="D75"/>
  <c r="F75"/>
  <c r="D76"/>
  <c r="D77"/>
  <c r="F76"/>
  <c r="F29"/>
  <c r="F77"/>
  <c r="D78"/>
  <c r="F106"/>
  <c r="F61"/>
  <c r="D62"/>
  <c r="F78"/>
  <c r="D79"/>
  <c r="D63"/>
  <c r="F62"/>
  <c r="F63"/>
  <c r="D64"/>
  <c r="F79"/>
  <c r="D80"/>
  <c r="F64"/>
  <c r="D65"/>
  <c r="F65"/>
  <c r="F68" s="1"/>
  <c r="D81"/>
  <c r="F80"/>
  <c r="D82"/>
  <c r="F81"/>
  <c r="F82"/>
  <c r="F85"/>
  <c r="D13" i="20"/>
  <c r="D14"/>
  <c r="F14" s="1"/>
  <c r="G14" s="1"/>
  <c r="F13"/>
  <c r="G13" s="1"/>
  <c r="F20" l="1"/>
  <c r="C13" i="15" s="1"/>
  <c r="C14" s="1"/>
  <c r="F128" i="19"/>
  <c r="F129"/>
  <c r="C9" i="15" s="1"/>
  <c r="F86" i="19"/>
  <c r="C8" i="15" s="1"/>
  <c r="F45" i="19"/>
  <c r="F46" s="1"/>
  <c r="C7" i="15" s="1"/>
  <c r="F23" i="19"/>
  <c r="F10"/>
  <c r="F30"/>
  <c r="C6" i="15" s="1"/>
  <c r="C11" l="1"/>
  <c r="C16" s="1"/>
  <c r="C17" s="1"/>
  <c r="C18" s="1"/>
  <c r="C19" l="1"/>
  <c r="C22" s="1"/>
  <c r="C23" s="1"/>
</calcChain>
</file>

<file path=xl/sharedStrings.xml><?xml version="1.0" encoding="utf-8"?>
<sst xmlns="http://schemas.openxmlformats.org/spreadsheetml/2006/main" count="360" uniqueCount="134">
  <si>
    <t xml:space="preserve">Poř. č. </t>
  </si>
  <si>
    <t>Zkrácený popis</t>
  </si>
  <si>
    <t>MJ</t>
  </si>
  <si>
    <t>Množství</t>
  </si>
  <si>
    <t>Jedn. cena</t>
  </si>
  <si>
    <t>Cena celkem</t>
  </si>
  <si>
    <t>ha</t>
  </si>
  <si>
    <t>Celkem</t>
  </si>
  <si>
    <t>zaokrouhleno:</t>
  </si>
  <si>
    <t>Celkové náklady - rekapitulace</t>
  </si>
  <si>
    <t>*</t>
  </si>
  <si>
    <t>ks</t>
  </si>
  <si>
    <t>Popis</t>
  </si>
  <si>
    <t>m</t>
  </si>
  <si>
    <t>Celkové náklady (bez DPH)</t>
  </si>
  <si>
    <t>Příprava území</t>
  </si>
  <si>
    <r>
      <t>m</t>
    </r>
    <r>
      <rPr>
        <vertAlign val="superscript"/>
        <sz val="10"/>
        <rFont val="Times New Roman CE"/>
        <family val="1"/>
        <charset val="238"/>
      </rPr>
      <t>2</t>
    </r>
  </si>
  <si>
    <t>Mezisoučet - příprava území</t>
  </si>
  <si>
    <t>Výsadba prostokořenných keřů</t>
  </si>
  <si>
    <t>Mezisoučet - výsadba prostokořenných keřů</t>
  </si>
  <si>
    <t>ROZPOČET - realizace</t>
  </si>
  <si>
    <t>REALIZACE</t>
  </si>
  <si>
    <t>PÉČE</t>
  </si>
  <si>
    <t>Celkem realizace</t>
  </si>
  <si>
    <t>Celkem péče</t>
  </si>
  <si>
    <t>vláčení</t>
  </si>
  <si>
    <t>válení</t>
  </si>
  <si>
    <t>orba mělká, 10 - 20 cm</t>
  </si>
  <si>
    <r>
      <t xml:space="preserve">hloh obecný </t>
    </r>
    <r>
      <rPr>
        <i/>
        <sz val="10"/>
        <rFont val="Times New Roman CE"/>
        <family val="1"/>
        <charset val="238"/>
      </rPr>
      <t>Crataegus laevigata</t>
    </r>
  </si>
  <si>
    <r>
      <t xml:space="preserve">hloh jednosemenný </t>
    </r>
    <r>
      <rPr>
        <i/>
        <sz val="10"/>
        <rFont val="Times New Roman CE"/>
        <family val="1"/>
        <charset val="238"/>
      </rPr>
      <t>Crataegus monogyna</t>
    </r>
  </si>
  <si>
    <r>
      <t xml:space="preserve">trnka obecná </t>
    </r>
    <r>
      <rPr>
        <i/>
        <sz val="10"/>
        <rFont val="Times New Roman CE"/>
        <family val="1"/>
        <charset val="238"/>
      </rPr>
      <t>Prunus spinosa</t>
    </r>
  </si>
  <si>
    <t>vykopání jamky bez výměny půdy (35 x 35 x 35 cm)</t>
  </si>
  <si>
    <t>zálivka jamky (35 x 35 x 35 cm) vč. dovozu vody</t>
  </si>
  <si>
    <t>vlastní výsadba</t>
  </si>
  <si>
    <t>nátěr proti okusu</t>
  </si>
  <si>
    <t>Zatravnění a výsadba prostokořenných keřů</t>
  </si>
  <si>
    <t>Mezisoučet - zatravnění a výsadba prostokořenných keřů</t>
  </si>
  <si>
    <t xml:space="preserve">             Celkem Zatravnění s výsadbou keřů</t>
  </si>
  <si>
    <r>
      <t xml:space="preserve">brslen evropský </t>
    </r>
    <r>
      <rPr>
        <i/>
        <sz val="10"/>
        <rFont val="Times New Roman CE"/>
        <family val="1"/>
        <charset val="238"/>
      </rPr>
      <t>Euonymus europaea</t>
    </r>
  </si>
  <si>
    <r>
      <t xml:space="preserve">dřín obecný </t>
    </r>
    <r>
      <rPr>
        <i/>
        <sz val="10"/>
        <rFont val="Times New Roman CE"/>
        <family val="1"/>
        <charset val="238"/>
      </rPr>
      <t>Cornus mas</t>
    </r>
  </si>
  <si>
    <r>
      <t xml:space="preserve">kalina obecná </t>
    </r>
    <r>
      <rPr>
        <i/>
        <sz val="10"/>
        <rFont val="Times New Roman CE"/>
        <family val="1"/>
        <charset val="238"/>
      </rPr>
      <t>Viburnum opulus</t>
    </r>
  </si>
  <si>
    <r>
      <t xml:space="preserve">klokoč zpeřený </t>
    </r>
    <r>
      <rPr>
        <i/>
        <sz val="10"/>
        <rFont val="Times New Roman CE"/>
        <family val="1"/>
        <charset val="238"/>
      </rPr>
      <t>Staphylea pinnata</t>
    </r>
  </si>
  <si>
    <r>
      <t xml:space="preserve">líska obecná </t>
    </r>
    <r>
      <rPr>
        <i/>
        <sz val="10"/>
        <rFont val="Times New Roman CE"/>
        <family val="1"/>
        <charset val="238"/>
      </rPr>
      <t>Corylus avellana</t>
    </r>
  </si>
  <si>
    <r>
      <t xml:space="preserve">meruzalka srstka </t>
    </r>
    <r>
      <rPr>
        <i/>
        <sz val="10"/>
        <rFont val="Times New Roman CE"/>
        <family val="1"/>
        <charset val="238"/>
      </rPr>
      <t>Ribes uva-crispa</t>
    </r>
  </si>
  <si>
    <r>
      <t xml:space="preserve">muchovník vejčitý </t>
    </r>
    <r>
      <rPr>
        <i/>
        <sz val="10"/>
        <rFont val="Times New Roman CE"/>
        <family val="1"/>
        <charset val="238"/>
      </rPr>
      <t>Amelanchier ovalis</t>
    </r>
  </si>
  <si>
    <r>
      <t xml:space="preserve">ptačí zob obecný </t>
    </r>
    <r>
      <rPr>
        <i/>
        <sz val="10"/>
        <rFont val="Times New Roman CE"/>
        <family val="1"/>
        <charset val="238"/>
      </rPr>
      <t>Ligustrum vulgare</t>
    </r>
  </si>
  <si>
    <r>
      <t xml:space="preserve">vrba nachová </t>
    </r>
    <r>
      <rPr>
        <i/>
        <sz val="10"/>
        <rFont val="Times New Roman CE"/>
        <family val="1"/>
        <charset val="238"/>
      </rPr>
      <t>Salix purpurea</t>
    </r>
  </si>
  <si>
    <t>Výsadba poloodrostků</t>
  </si>
  <si>
    <r>
      <t xml:space="preserve">jabloň lesní </t>
    </r>
    <r>
      <rPr>
        <i/>
        <sz val="10"/>
        <rFont val="Times New Roman CE"/>
        <family val="1"/>
        <charset val="238"/>
      </rPr>
      <t>Malus sylvestris</t>
    </r>
  </si>
  <si>
    <r>
      <t xml:space="preserve">jeřáb břek </t>
    </r>
    <r>
      <rPr>
        <i/>
        <sz val="10"/>
        <rFont val="Times New Roman CE"/>
        <family val="1"/>
        <charset val="238"/>
      </rPr>
      <t>Sorbus torminalis</t>
    </r>
  </si>
  <si>
    <r>
      <t xml:space="preserve">mahalebka obecná </t>
    </r>
    <r>
      <rPr>
        <i/>
        <sz val="10"/>
        <rFont val="Times New Roman CE"/>
        <family val="1"/>
        <charset val="238"/>
      </rPr>
      <t>Prunus mahaleb</t>
    </r>
  </si>
  <si>
    <r>
      <t xml:space="preserve">třešeň ptačí </t>
    </r>
    <r>
      <rPr>
        <i/>
        <sz val="10"/>
        <rFont val="Times New Roman CE"/>
        <family val="1"/>
        <charset val="238"/>
      </rPr>
      <t>Prunus avium</t>
    </r>
  </si>
  <si>
    <r>
      <t xml:space="preserve">vrba jíva </t>
    </r>
    <r>
      <rPr>
        <i/>
        <sz val="10"/>
        <rFont val="Times New Roman CE"/>
        <family val="1"/>
        <charset val="238"/>
      </rPr>
      <t>Salix caprea</t>
    </r>
  </si>
  <si>
    <t>chemická ochrana proti okusu - materiál</t>
  </si>
  <si>
    <t>vlastní výsadba vč. montáže kůlu</t>
  </si>
  <si>
    <t>vykopání jamky bez výměny půdy (50 x 50 x 50 cm)</t>
  </si>
  <si>
    <t>zálivka jamky (50 x 50 x 50 cm) vč. dovozu vody</t>
  </si>
  <si>
    <t>kotvící kůl (1 rostlina / 1 ks)</t>
  </si>
  <si>
    <t>popruh k vyvázání stromu</t>
  </si>
  <si>
    <t>ošetření vysazených rostlin</t>
  </si>
  <si>
    <t>Mezisoučet - výsadba poloodrostků</t>
  </si>
  <si>
    <t>Zatravnění</t>
  </si>
  <si>
    <t>Mezisoučet - zatravnění</t>
  </si>
  <si>
    <r>
      <t xml:space="preserve">kalina tušalaj </t>
    </r>
    <r>
      <rPr>
        <i/>
        <sz val="10"/>
        <rFont val="Times New Roman CE"/>
        <family val="1"/>
        <charset val="238"/>
      </rPr>
      <t>Viburnum lantana</t>
    </r>
  </si>
  <si>
    <r>
      <t xml:space="preserve">svída krvavá </t>
    </r>
    <r>
      <rPr>
        <i/>
        <sz val="10"/>
        <rFont val="Times New Roman CE"/>
        <family val="1"/>
        <charset val="238"/>
      </rPr>
      <t>Cornus sanguinea</t>
    </r>
  </si>
  <si>
    <r>
      <t xml:space="preserve">dub letní </t>
    </r>
    <r>
      <rPr>
        <i/>
        <sz val="10"/>
        <rFont val="Times New Roman CE"/>
        <family val="1"/>
        <charset val="238"/>
      </rPr>
      <t>Quercus robur</t>
    </r>
  </si>
  <si>
    <r>
      <t xml:space="preserve">dub zimní </t>
    </r>
    <r>
      <rPr>
        <i/>
        <sz val="10"/>
        <rFont val="Times New Roman CE"/>
        <family val="1"/>
        <charset val="238"/>
      </rPr>
      <t>Quercus petraea</t>
    </r>
  </si>
  <si>
    <t>Výsadba odrostků</t>
  </si>
  <si>
    <r>
      <t xml:space="preserve">hrušeň polnička </t>
    </r>
    <r>
      <rPr>
        <i/>
        <sz val="10"/>
        <rFont val="Times New Roman CE"/>
        <family val="1"/>
        <charset val="238"/>
      </rPr>
      <t>Pyrus pyraster</t>
    </r>
  </si>
  <si>
    <r>
      <t xml:space="preserve">javor babyka </t>
    </r>
    <r>
      <rPr>
        <i/>
        <sz val="10"/>
        <rFont val="Times New Roman CE"/>
        <family val="1"/>
        <charset val="238"/>
      </rPr>
      <t>Acer campestre</t>
    </r>
  </si>
  <si>
    <r>
      <t xml:space="preserve">lípa srdčitá </t>
    </r>
    <r>
      <rPr>
        <i/>
        <sz val="10"/>
        <rFont val="Times New Roman CE"/>
        <family val="1"/>
        <charset val="238"/>
      </rPr>
      <t>Tilia cordata</t>
    </r>
  </si>
  <si>
    <r>
      <t>vykopání jamky bez výměny půdy (0,125 až 0,4 m</t>
    </r>
    <r>
      <rPr>
        <vertAlign val="superscript"/>
        <sz val="10"/>
        <rFont val="Times New Roman CE"/>
        <family val="1"/>
        <charset val="238"/>
      </rPr>
      <t>3</t>
    </r>
    <r>
      <rPr>
        <sz val="10"/>
        <rFont val="Times New Roman CE"/>
        <family val="1"/>
        <charset val="238"/>
      </rPr>
      <t>)</t>
    </r>
  </si>
  <si>
    <r>
      <t>zálivka jamky (0,125 až 0,4 m</t>
    </r>
    <r>
      <rPr>
        <vertAlign val="superscript"/>
        <sz val="10"/>
        <rFont val="Times New Roman CE"/>
        <family val="1"/>
        <charset val="238"/>
      </rPr>
      <t>3</t>
    </r>
    <r>
      <rPr>
        <sz val="10"/>
        <rFont val="Times New Roman CE"/>
        <family val="1"/>
        <charset val="238"/>
      </rPr>
      <t>) vč. dovozu vody</t>
    </r>
  </si>
  <si>
    <t>Mezisoučet - výsadba odrostků</t>
  </si>
  <si>
    <t xml:space="preserve">             Celkem Travní porost s výsadbou dřevin</t>
  </si>
  <si>
    <t xml:space="preserve">             Celkem Lesní okraj</t>
  </si>
  <si>
    <r>
      <t xml:space="preserve">habr obecný </t>
    </r>
    <r>
      <rPr>
        <i/>
        <sz val="10"/>
        <rFont val="Times New Roman CE"/>
        <family val="1"/>
        <charset val="238"/>
      </rPr>
      <t>Carpinus betulus</t>
    </r>
  </si>
  <si>
    <r>
      <t xml:space="preserve">jilm vaz </t>
    </r>
    <r>
      <rPr>
        <i/>
        <sz val="10"/>
        <rFont val="Times New Roman CE"/>
        <family val="1"/>
        <charset val="238"/>
      </rPr>
      <t>Ulmus laevis</t>
    </r>
  </si>
  <si>
    <r>
      <t xml:space="preserve">LBC Mezicestí, </t>
    </r>
    <r>
      <rPr>
        <b/>
        <sz val="12"/>
        <rFont val="Tahoma"/>
        <family val="2"/>
        <charset val="238"/>
      </rPr>
      <t>k. ú. Ostrožská Lhota</t>
    </r>
  </si>
  <si>
    <t>Zatravnění s výsadbou keřů</t>
  </si>
  <si>
    <t>Lesní okraj</t>
  </si>
  <si>
    <t>Travní porost s výsadbou dřevin</t>
  </si>
  <si>
    <t>Nízký les</t>
  </si>
  <si>
    <t xml:space="preserve">             Celkem Nízký les</t>
  </si>
  <si>
    <t>DPH 20 %</t>
  </si>
  <si>
    <t>kompletace 5 %</t>
  </si>
  <si>
    <t>Následná péče</t>
  </si>
  <si>
    <t>ROZPOČET - dvouletá následná péče</t>
  </si>
  <si>
    <t>Dvouletá následná péče</t>
  </si>
  <si>
    <t>CELKEM  dvouletá následná péče</t>
  </si>
  <si>
    <t>Ochranná oplocenka</t>
  </si>
  <si>
    <t>vstupní brána</t>
  </si>
  <si>
    <t>Mezisoučet - ochranná oplocenka</t>
  </si>
  <si>
    <t>chemická ochrana proti okusu dřevin zvěří - materiál</t>
  </si>
  <si>
    <t>Výsadba poloodrostků / prostokořenných lesnických sazenic, 51 - 80 cm</t>
  </si>
  <si>
    <t>Cena / 1. rok péče</t>
  </si>
  <si>
    <t>Cena / 2. rok péče</t>
  </si>
  <si>
    <t>-</t>
  </si>
  <si>
    <t>Mezisoučet - výsadba poloodrostků / prostokořenných lesnických sazenic, 51 - 80 cm</t>
  </si>
  <si>
    <t>Příprava povrchu</t>
  </si>
  <si>
    <t xml:space="preserve">             Celkem Příprava území</t>
  </si>
  <si>
    <t>Kácení trnovníku akátu</t>
  </si>
  <si>
    <t>opakování 3 x za rok</t>
  </si>
  <si>
    <t>kácení listnatého stromu, průměr kmene na řezné ploše pařezu 41 - 50 cm, vč. spálení zbytků po kácení</t>
  </si>
  <si>
    <t>kácení listnatého stromu, průměr kmene na řezné ploše pařezu 31 - 40 cm, vč. spálení zbytků po kácení</t>
  </si>
  <si>
    <t>kácení listnatého stromu, průměr kmene na řezné ploše pařezu 51 - 60 cm, vč. spálení zbytků po kácení</t>
  </si>
  <si>
    <t>kácení listnatého stromu, průměr kmene na řezné ploše pařezu 61 - 70 cm, vč. spálení zbytků po kácení</t>
  </si>
  <si>
    <t>kácení listnatého stromu, průměr kmene na řezné ploše pařezu 71 - 80 cm, vč. spálení zbytků po kácení</t>
  </si>
  <si>
    <t>kácení listnatého stromu, průměr kmene na řezné ploše pařezu 81 - 90 cm, vč. spálení zbytků po kácení</t>
  </si>
  <si>
    <t>odstranění nevhodných dřevin o průměru kmene do 10 cm</t>
  </si>
  <si>
    <t>aplikace totálního herbicidu na pařez</t>
  </si>
  <si>
    <t>aplikace totálního herbicidu na výmladky</t>
  </si>
  <si>
    <t>výchovný řez a odstranění poškozených částí vč. likvidace odpadu</t>
  </si>
  <si>
    <t>opakování 3 x ročně</t>
  </si>
  <si>
    <r>
      <t>Nízký les (cca 2858 m</t>
    </r>
    <r>
      <rPr>
        <b/>
        <vertAlign val="superscript"/>
        <sz val="14"/>
        <rFont val="Tahoma"/>
        <family val="2"/>
      </rPr>
      <t>2</t>
    </r>
    <r>
      <rPr>
        <b/>
        <sz val="14"/>
        <rFont val="Tahoma"/>
        <family val="2"/>
      </rPr>
      <t>)</t>
    </r>
  </si>
  <si>
    <r>
      <t>Travní porost s výsadbou dřevin (cca 5601 m</t>
    </r>
    <r>
      <rPr>
        <b/>
        <vertAlign val="superscript"/>
        <sz val="14"/>
        <rFont val="Tahoma"/>
        <family val="2"/>
      </rPr>
      <t>2</t>
    </r>
    <r>
      <rPr>
        <b/>
        <sz val="14"/>
        <rFont val="Tahoma"/>
        <family val="2"/>
      </rPr>
      <t>)</t>
    </r>
  </si>
  <si>
    <r>
      <t>Lesní okraj (cca 1587 m</t>
    </r>
    <r>
      <rPr>
        <b/>
        <vertAlign val="superscript"/>
        <sz val="14"/>
        <rFont val="Tahoma"/>
        <family val="2"/>
      </rPr>
      <t>2</t>
    </r>
    <r>
      <rPr>
        <b/>
        <sz val="14"/>
        <rFont val="Tahoma"/>
        <family val="2"/>
      </rPr>
      <t>)</t>
    </r>
  </si>
  <si>
    <r>
      <t>Zatravnění s výsadbou keřů (cca 1285 m</t>
    </r>
    <r>
      <rPr>
        <b/>
        <vertAlign val="superscript"/>
        <sz val="14"/>
        <rFont val="Tahoma"/>
        <family val="2"/>
      </rPr>
      <t>2</t>
    </r>
    <r>
      <rPr>
        <b/>
        <sz val="14"/>
        <rFont val="Tahoma"/>
        <family val="2"/>
      </rPr>
      <t>)</t>
    </r>
  </si>
  <si>
    <t>seříznutí sazenic při oddenku vč. odklizení biomasy</t>
  </si>
  <si>
    <t>ožínání sazenic s odklizením biomasy</t>
  </si>
  <si>
    <t>kosení ručně vedenou sekačkou nebo křovinořezem s odklizením biomasy</t>
  </si>
  <si>
    <t>kosení lehkou mechanizací s odklizením biomasy</t>
  </si>
  <si>
    <t>kosení ploch po kácení ručně vedenou sekačkou nebo křovinořezem s odklizením biomasy</t>
  </si>
  <si>
    <t>opakování 2 x</t>
  </si>
  <si>
    <t>zatravnění vč. travního osiva - květnatá louka (25 kg / ha)</t>
  </si>
  <si>
    <t>ožínání sazenic vč. odvozu biomasy</t>
  </si>
  <si>
    <t>pletivo (lesnické pletivo 150/12/15/1,8/2,5 Zn)</t>
  </si>
  <si>
    <t>opěrný kůl</t>
  </si>
  <si>
    <t>práce (kotvení opěrných kůlů včetně pažení, natažení pletiva, kotveno hřebíky)</t>
  </si>
  <si>
    <t>aplikace totálního herbicidu na pařez - materiál</t>
  </si>
  <si>
    <t>l</t>
  </si>
  <si>
    <t xml:space="preserve">aplikace totálního herbicidu na výmladky - materiál </t>
  </si>
  <si>
    <t xml:space="preserve">aplikace totálního herbicidu na pařez - materiál </t>
  </si>
  <si>
    <t>mezisoučet</t>
  </si>
</sst>
</file>

<file path=xl/styles.xml><?xml version="1.0" encoding="utf-8"?>
<styleSheet xmlns="http://schemas.openxmlformats.org/spreadsheetml/2006/main">
  <numFmts count="10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6" formatCode="#,##0.00\ &quot;Kč&quot;"/>
    <numFmt numFmtId="174" formatCode="0.0"/>
    <numFmt numFmtId="178" formatCode="0.0000"/>
    <numFmt numFmtId="179" formatCode="0.000"/>
    <numFmt numFmtId="182" formatCode="_-* #,##0.00\ &quot;Kč&quot;_-;\-* #,##0.00\ &quot;Kč&quot;_-;_-* &quot;-&quot;?\ &quot;Kč&quot;_-;_-@_-"/>
    <numFmt numFmtId="183" formatCode="#,##0.00000"/>
    <numFmt numFmtId="185" formatCode="#,##0.0000"/>
    <numFmt numFmtId="187" formatCode="#,##0.000"/>
  </numFmts>
  <fonts count="21">
    <font>
      <sz val="10"/>
      <name val="Arial CE"/>
      <charset val="238"/>
    </font>
    <font>
      <sz val="12"/>
      <name val="Arial CE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6"/>
      <name val="Tahoma"/>
      <family val="2"/>
    </font>
    <font>
      <b/>
      <sz val="14"/>
      <name val="Tahoma"/>
      <family val="2"/>
    </font>
    <font>
      <b/>
      <sz val="15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sz val="16"/>
      <name val="Arial CE"/>
      <family val="2"/>
      <charset val="238"/>
    </font>
    <font>
      <vertAlign val="superscript"/>
      <sz val="10"/>
      <name val="Times New Roman CE"/>
      <family val="1"/>
      <charset val="238"/>
    </font>
    <font>
      <b/>
      <sz val="13"/>
      <name val="Tahoma"/>
      <family val="2"/>
    </font>
    <font>
      <sz val="13"/>
      <name val="Arial CE"/>
      <charset val="238"/>
    </font>
    <font>
      <b/>
      <vertAlign val="superscript"/>
      <sz val="14"/>
      <name val="Tahoma"/>
      <family val="2"/>
    </font>
    <font>
      <sz val="12"/>
      <name val="Arial CE"/>
      <charset val="238"/>
    </font>
    <font>
      <b/>
      <sz val="12"/>
      <name val="Tahoma"/>
      <family val="2"/>
      <charset val="238"/>
    </font>
    <font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/>
    <xf numFmtId="44" fontId="1" fillId="0" borderId="0" xfId="0" applyNumberFormat="1" applyFont="1"/>
    <xf numFmtId="0" fontId="2" fillId="0" borderId="0" xfId="0" applyFont="1" applyBorder="1" applyAlignment="1">
      <alignment horizontal="center"/>
    </xf>
    <xf numFmtId="0" fontId="1" fillId="0" borderId="0" xfId="0" applyFont="1" applyFill="1"/>
    <xf numFmtId="174" fontId="1" fillId="0" borderId="0" xfId="0" applyNumberFormat="1" applyFont="1"/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wrapText="1" shrinkToFit="1"/>
    </xf>
    <xf numFmtId="44" fontId="4" fillId="0" borderId="0" xfId="0" applyNumberFormat="1" applyFont="1" applyBorder="1" applyAlignment="1">
      <alignment wrapText="1" shrinkToFit="1"/>
    </xf>
    <xf numFmtId="0" fontId="1" fillId="0" borderId="0" xfId="0" applyFont="1" applyFill="1" applyAlignment="1">
      <alignment vertical="center"/>
    </xf>
    <xf numFmtId="0" fontId="0" fillId="0" borderId="0" xfId="0" applyFill="1"/>
    <xf numFmtId="44" fontId="1" fillId="0" borderId="0" xfId="0" applyNumberFormat="1" applyFont="1" applyFill="1"/>
    <xf numFmtId="0" fontId="0" fillId="0" borderId="0" xfId="0" applyAlignment="1">
      <alignment vertical="center"/>
    </xf>
    <xf numFmtId="0" fontId="2" fillId="2" borderId="0" xfId="0" applyFont="1" applyFill="1" applyBorder="1" applyAlignment="1">
      <alignment vertical="center"/>
    </xf>
    <xf numFmtId="2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horizontal="right" vertical="center"/>
    </xf>
    <xf numFmtId="182" fontId="2" fillId="2" borderId="5" xfId="0" applyNumberFormat="1" applyFont="1" applyFill="1" applyBorder="1" applyAlignment="1">
      <alignment vertical="center"/>
    </xf>
    <xf numFmtId="182" fontId="6" fillId="0" borderId="6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right" vertical="center"/>
    </xf>
    <xf numFmtId="182" fontId="2" fillId="0" borderId="5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182" fontId="2" fillId="0" borderId="6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182" fontId="3" fillId="0" borderId="6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82" fontId="3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182" fontId="6" fillId="3" borderId="6" xfId="0" applyNumberFormat="1" applyFont="1" applyFill="1" applyBorder="1" applyAlignment="1">
      <alignment vertical="center"/>
    </xf>
    <xf numFmtId="182" fontId="3" fillId="3" borderId="6" xfId="0" applyNumberFormat="1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1" fillId="3" borderId="0" xfId="0" applyFont="1" applyFill="1"/>
    <xf numFmtId="0" fontId="0" fillId="3" borderId="0" xfId="0" applyFill="1"/>
    <xf numFmtId="0" fontId="2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 wrapText="1"/>
    </xf>
    <xf numFmtId="182" fontId="2" fillId="3" borderId="5" xfId="0" applyNumberFormat="1" applyFont="1" applyFill="1" applyBorder="1" applyAlignment="1">
      <alignment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right" vertical="center"/>
    </xf>
    <xf numFmtId="182" fontId="2" fillId="3" borderId="6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2" fillId="3" borderId="7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/>
    </xf>
    <xf numFmtId="0" fontId="10" fillId="3" borderId="0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wrapText="1" shrinkToFit="1"/>
    </xf>
    <xf numFmtId="44" fontId="3" fillId="3" borderId="14" xfId="0" applyNumberFormat="1" applyFont="1" applyFill="1" applyBorder="1" applyAlignment="1">
      <alignment horizontal="center"/>
    </xf>
    <xf numFmtId="44" fontId="3" fillId="3" borderId="6" xfId="0" applyNumberFormat="1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wrapText="1" shrinkToFit="1"/>
    </xf>
    <xf numFmtId="44" fontId="9" fillId="3" borderId="0" xfId="0" applyNumberFormat="1" applyFont="1" applyFill="1" applyBorder="1" applyAlignment="1">
      <alignment horizontal="right" wrapText="1" shrinkToFit="1"/>
    </xf>
    <xf numFmtId="0" fontId="9" fillId="3" borderId="0" xfId="0" applyFont="1" applyFill="1" applyBorder="1" applyAlignment="1">
      <alignment horizontal="left" wrapText="1" shrinkToFit="1"/>
    </xf>
    <xf numFmtId="0" fontId="11" fillId="3" borderId="16" xfId="0" applyFont="1" applyFill="1" applyBorder="1" applyAlignment="1">
      <alignment horizontal="center"/>
    </xf>
    <xf numFmtId="0" fontId="12" fillId="3" borderId="16" xfId="0" applyFont="1" applyFill="1" applyBorder="1" applyAlignment="1">
      <alignment wrapText="1" shrinkToFit="1"/>
    </xf>
    <xf numFmtId="44" fontId="8" fillId="3" borderId="0" xfId="0" applyNumberFormat="1" applyFont="1" applyFill="1" applyBorder="1" applyAlignment="1">
      <alignment horizontal="right" wrapText="1" shrinkToFit="1"/>
    </xf>
    <xf numFmtId="0" fontId="13" fillId="3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3" fontId="0" fillId="3" borderId="0" xfId="0" applyNumberFormat="1" applyFill="1" applyAlignment="1">
      <alignment horizontal="center" vertical="center"/>
    </xf>
    <xf numFmtId="183" fontId="0" fillId="0" borderId="0" xfId="0" applyNumberFormat="1"/>
    <xf numFmtId="2" fontId="1" fillId="0" borderId="0" xfId="0" applyNumberFormat="1" applyFont="1" applyFill="1"/>
    <xf numFmtId="2" fontId="1" fillId="3" borderId="0" xfId="0" applyNumberFormat="1" applyFont="1" applyFill="1"/>
    <xf numFmtId="44" fontId="3" fillId="3" borderId="6" xfId="0" applyNumberFormat="1" applyFont="1" applyFill="1" applyBorder="1"/>
    <xf numFmtId="0" fontId="2" fillId="0" borderId="0" xfId="0" applyFont="1"/>
    <xf numFmtId="0" fontId="2" fillId="3" borderId="0" xfId="0" applyFont="1" applyFill="1"/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183" fontId="2" fillId="3" borderId="5" xfId="0" applyNumberFormat="1" applyFont="1" applyFill="1" applyBorder="1" applyAlignment="1">
      <alignment horizontal="center" vertical="center"/>
    </xf>
    <xf numFmtId="166" fontId="2" fillId="3" borderId="5" xfId="0" applyNumberFormat="1" applyFont="1" applyFill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2" fillId="3" borderId="5" xfId="0" applyFont="1" applyFill="1" applyBorder="1" applyAlignment="1">
      <alignment horizontal="justify" vertical="center" wrapText="1"/>
    </xf>
    <xf numFmtId="42" fontId="9" fillId="3" borderId="0" xfId="0" applyNumberFormat="1" applyFont="1" applyFill="1" applyBorder="1" applyAlignment="1">
      <alignment horizontal="right" wrapText="1" shrinkToFit="1"/>
    </xf>
    <xf numFmtId="0" fontId="5" fillId="3" borderId="8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wrapText="1" shrinkToFit="1"/>
    </xf>
    <xf numFmtId="0" fontId="3" fillId="3" borderId="12" xfId="0" applyFont="1" applyFill="1" applyBorder="1" applyAlignment="1">
      <alignment horizontal="center"/>
    </xf>
    <xf numFmtId="0" fontId="4" fillId="3" borderId="19" xfId="0" applyFont="1" applyFill="1" applyBorder="1" applyAlignment="1">
      <alignment wrapText="1" shrinkToFit="1"/>
    </xf>
    <xf numFmtId="166" fontId="4" fillId="3" borderId="7" xfId="0" applyNumberFormat="1" applyFont="1" applyFill="1" applyBorder="1" applyAlignment="1">
      <alignment horizontal="right" vertical="center" wrapText="1"/>
    </xf>
    <xf numFmtId="182" fontId="6" fillId="0" borderId="20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3" borderId="17" xfId="0" applyFont="1" applyFill="1" applyBorder="1" applyAlignment="1">
      <alignment horizontal="center" vertical="center"/>
    </xf>
    <xf numFmtId="0" fontId="2" fillId="0" borderId="6" xfId="0" applyFont="1" applyBorder="1"/>
    <xf numFmtId="166" fontId="2" fillId="3" borderId="8" xfId="0" applyNumberFormat="1" applyFont="1" applyFill="1" applyBorder="1" applyAlignment="1">
      <alignment horizontal="center" vertical="center" wrapText="1"/>
    </xf>
    <xf numFmtId="0" fontId="2" fillId="0" borderId="7" xfId="0" applyFont="1" applyBorder="1"/>
    <xf numFmtId="166" fontId="2" fillId="3" borderId="7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right" vertical="center"/>
    </xf>
    <xf numFmtId="2" fontId="2" fillId="3" borderId="8" xfId="0" applyNumberFormat="1" applyFont="1" applyFill="1" applyBorder="1" applyAlignment="1">
      <alignment horizontal="right" vertical="center"/>
    </xf>
    <xf numFmtId="2" fontId="0" fillId="0" borderId="0" xfId="0" applyNumberFormat="1"/>
    <xf numFmtId="185" fontId="2" fillId="3" borderId="5" xfId="0" applyNumberFormat="1" applyFont="1" applyFill="1" applyBorder="1" applyAlignment="1">
      <alignment horizontal="center" vertical="center"/>
    </xf>
    <xf numFmtId="166" fontId="2" fillId="3" borderId="5" xfId="0" applyNumberFormat="1" applyFont="1" applyFill="1" applyBorder="1" applyAlignment="1">
      <alignment horizontal="center" vertical="center"/>
    </xf>
    <xf numFmtId="178" fontId="2" fillId="2" borderId="5" xfId="0" applyNumberFormat="1" applyFont="1" applyFill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/>
    </xf>
    <xf numFmtId="178" fontId="2" fillId="0" borderId="5" xfId="0" applyNumberFormat="1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right" vertical="center"/>
    </xf>
    <xf numFmtId="179" fontId="2" fillId="3" borderId="5" xfId="0" applyNumberFormat="1" applyFont="1" applyFill="1" applyBorder="1" applyAlignment="1">
      <alignment horizontal="center" vertical="center"/>
    </xf>
    <xf numFmtId="187" fontId="2" fillId="3" borderId="5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4" fillId="3" borderId="8" xfId="0" applyFont="1" applyFill="1" applyBorder="1" applyAlignment="1">
      <alignment horizontal="center"/>
    </xf>
    <xf numFmtId="0" fontId="18" fillId="3" borderId="7" xfId="0" applyFont="1" applyFill="1" applyBorder="1" applyAlignment="1"/>
    <xf numFmtId="0" fontId="4" fillId="3" borderId="24" xfId="0" applyFont="1" applyFill="1" applyBorder="1" applyAlignment="1">
      <alignment wrapText="1" shrinkToFit="1"/>
    </xf>
    <xf numFmtId="0" fontId="0" fillId="3" borderId="25" xfId="0" applyFill="1" applyBorder="1" applyAlignment="1">
      <alignment wrapText="1" shrinkToFit="1"/>
    </xf>
    <xf numFmtId="0" fontId="8" fillId="3" borderId="21" xfId="0" applyFont="1" applyFill="1" applyBorder="1" applyAlignment="1">
      <alignment horizontal="left" wrapText="1" shrinkToFit="1"/>
    </xf>
    <xf numFmtId="0" fontId="9" fillId="3" borderId="0" xfId="0" applyFont="1" applyFill="1" applyBorder="1" applyAlignment="1">
      <alignment horizontal="left" wrapText="1" shrinkToFit="1"/>
    </xf>
    <xf numFmtId="0" fontId="10" fillId="3" borderId="0" xfId="0" applyFont="1" applyFill="1" applyBorder="1" applyAlignment="1">
      <alignment horizontal="center"/>
    </xf>
    <xf numFmtId="0" fontId="4" fillId="3" borderId="22" xfId="0" applyFont="1" applyFill="1" applyBorder="1" applyAlignment="1">
      <alignment wrapText="1" shrinkToFit="1"/>
    </xf>
    <xf numFmtId="0" fontId="0" fillId="3" borderId="23" xfId="0" applyFill="1" applyBorder="1" applyAlignment="1">
      <alignment wrapText="1" shrinkToFit="1"/>
    </xf>
    <xf numFmtId="0" fontId="15" fillId="3" borderId="0" xfId="0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6" fillId="3" borderId="26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166" fontId="7" fillId="3" borderId="7" xfId="0" applyNumberFormat="1" applyFont="1" applyFill="1" applyBorder="1" applyAlignment="1">
      <alignment horizontal="center" vertical="center"/>
    </xf>
    <xf numFmtId="166" fontId="7" fillId="3" borderId="6" xfId="0" applyNumberFormat="1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3" borderId="30" xfId="0" applyFont="1" applyFill="1" applyBorder="1" applyAlignment="1">
      <alignment horizontal="left" vertical="center"/>
    </xf>
    <xf numFmtId="0" fontId="6" fillId="3" borderId="31" xfId="0" applyFont="1" applyFill="1" applyBorder="1" applyAlignment="1">
      <alignment horizontal="left" vertical="center"/>
    </xf>
    <xf numFmtId="0" fontId="6" fillId="3" borderId="32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N314"/>
  <sheetViews>
    <sheetView tabSelected="1" zoomScaleNormal="100" workbookViewId="0">
      <selection activeCell="C6" sqref="C6"/>
    </sheetView>
  </sheetViews>
  <sheetFormatPr defaultRowHeight="12.75"/>
  <cols>
    <col min="1" max="1" width="9.28515625" customWidth="1"/>
    <col min="2" max="2" width="48.7109375" customWidth="1"/>
    <col min="3" max="3" width="29.140625" customWidth="1"/>
    <col min="4" max="4" width="19.5703125" bestFit="1" customWidth="1"/>
    <col min="6" max="6" width="19.5703125" bestFit="1" customWidth="1"/>
  </cols>
  <sheetData>
    <row r="1" spans="1:3" s="6" customFormat="1" ht="38.25" customHeight="1">
      <c r="A1" s="134" t="s">
        <v>9</v>
      </c>
      <c r="B1" s="134"/>
      <c r="C1" s="134"/>
    </row>
    <row r="2" spans="1:3" s="6" customFormat="1" ht="38.25" customHeight="1">
      <c r="A2" s="137" t="s">
        <v>78</v>
      </c>
      <c r="B2" s="138"/>
      <c r="C2" s="138"/>
    </row>
    <row r="3" spans="1:3" s="6" customFormat="1" ht="38.25" customHeight="1">
      <c r="A3" s="64"/>
      <c r="B3" s="64"/>
      <c r="C3" s="64"/>
    </row>
    <row r="4" spans="1:3" s="1" customFormat="1" ht="18" customHeight="1" thickBot="1">
      <c r="A4" s="65" t="s">
        <v>0</v>
      </c>
      <c r="B4" s="66" t="s">
        <v>12</v>
      </c>
      <c r="C4" s="67" t="s">
        <v>5</v>
      </c>
    </row>
    <row r="5" spans="1:3" s="1" customFormat="1" ht="18" customHeight="1" thickTop="1">
      <c r="A5" s="68" t="s">
        <v>10</v>
      </c>
      <c r="B5" s="135" t="s">
        <v>21</v>
      </c>
      <c r="C5" s="136"/>
    </row>
    <row r="6" spans="1:3" s="1" customFormat="1" ht="18" customHeight="1">
      <c r="A6" s="102">
        <v>1</v>
      </c>
      <c r="B6" s="101" t="s">
        <v>15</v>
      </c>
      <c r="C6" s="71">
        <f>SUM(mezicesti_zalozeni!F30)</f>
        <v>0</v>
      </c>
    </row>
    <row r="7" spans="1:3" s="49" customFormat="1" ht="17.100000000000001" customHeight="1">
      <c r="A7" s="69">
        <v>2</v>
      </c>
      <c r="B7" s="103" t="s">
        <v>79</v>
      </c>
      <c r="C7" s="71">
        <f>SUM(mezicesti_zalozeni!F46)</f>
        <v>0</v>
      </c>
    </row>
    <row r="8" spans="1:3" s="49" customFormat="1" ht="17.100000000000001" customHeight="1">
      <c r="A8" s="69">
        <v>3</v>
      </c>
      <c r="B8" s="70" t="s">
        <v>80</v>
      </c>
      <c r="C8" s="71">
        <f>SUM(mezicesti_zalozeni!F86)</f>
        <v>0</v>
      </c>
    </row>
    <row r="9" spans="1:3" s="49" customFormat="1" ht="17.100000000000001" customHeight="1">
      <c r="A9" s="69">
        <v>4</v>
      </c>
      <c r="B9" s="70" t="s">
        <v>81</v>
      </c>
      <c r="C9" s="71">
        <f>SUM(mezicesti_zalozeni!F129)</f>
        <v>0</v>
      </c>
    </row>
    <row r="10" spans="1:3" s="49" customFormat="1" ht="17.100000000000001" customHeight="1">
      <c r="A10" s="69">
        <v>5</v>
      </c>
      <c r="B10" s="70" t="s">
        <v>82</v>
      </c>
      <c r="C10" s="71">
        <f>SUM(mezicesti_zalozeni!F152)</f>
        <v>0</v>
      </c>
    </row>
    <row r="11" spans="1:3" s="49" customFormat="1" ht="17.100000000000001" customHeight="1">
      <c r="A11" s="128" t="s">
        <v>23</v>
      </c>
      <c r="B11" s="129"/>
      <c r="C11" s="72">
        <f>SUM(C6:C10)</f>
        <v>0</v>
      </c>
    </row>
    <row r="12" spans="1:3" s="49" customFormat="1" ht="18" customHeight="1">
      <c r="A12" s="73" t="s">
        <v>10</v>
      </c>
      <c r="B12" s="130" t="s">
        <v>22</v>
      </c>
      <c r="C12" s="131"/>
    </row>
    <row r="13" spans="1:3" s="49" customFormat="1" ht="17.100000000000001" customHeight="1">
      <c r="A13" s="69">
        <v>1</v>
      </c>
      <c r="B13" s="70" t="s">
        <v>88</v>
      </c>
      <c r="C13" s="71">
        <f>SUM(mezicesti_pece!F20)</f>
        <v>0</v>
      </c>
    </row>
    <row r="14" spans="1:3" s="49" customFormat="1" ht="17.100000000000001" customHeight="1">
      <c r="A14" s="128" t="s">
        <v>24</v>
      </c>
      <c r="B14" s="129"/>
      <c r="C14" s="90">
        <f>SUM(C13)</f>
        <v>0</v>
      </c>
    </row>
    <row r="15" spans="1:3" s="49" customFormat="1" ht="17.100000000000001" customHeight="1">
      <c r="A15" s="74"/>
      <c r="B15" s="75"/>
      <c r="C15" s="75"/>
    </row>
    <row r="16" spans="1:3" s="49" customFormat="1" ht="26.25" customHeight="1">
      <c r="A16" s="133" t="s">
        <v>14</v>
      </c>
      <c r="B16" s="133"/>
      <c r="C16" s="76">
        <f>SUM(C14,C11)</f>
        <v>0</v>
      </c>
    </row>
    <row r="17" spans="1:3" s="49" customFormat="1" ht="21" customHeight="1">
      <c r="A17" s="133" t="s">
        <v>85</v>
      </c>
      <c r="B17" s="133"/>
      <c r="C17" s="76">
        <f>C16*0.05</f>
        <v>0</v>
      </c>
    </row>
    <row r="18" spans="1:3" s="127" customFormat="1" ht="30.75" customHeight="1">
      <c r="A18" s="133" t="s">
        <v>133</v>
      </c>
      <c r="B18" s="133"/>
      <c r="C18" s="76">
        <f>SUM(C16:C17)</f>
        <v>0</v>
      </c>
    </row>
    <row r="19" spans="1:3" s="49" customFormat="1" ht="21" customHeight="1">
      <c r="A19" s="133" t="s">
        <v>84</v>
      </c>
      <c r="B19" s="133"/>
      <c r="C19" s="76">
        <f>C18*0.2</f>
        <v>0</v>
      </c>
    </row>
    <row r="20" spans="1:3" s="49" customFormat="1" ht="21" customHeight="1">
      <c r="A20" s="77"/>
      <c r="B20" s="77"/>
      <c r="C20" s="76"/>
    </row>
    <row r="21" spans="1:3" s="49" customFormat="1" ht="17.100000000000001" customHeight="1">
      <c r="A21" s="78"/>
      <c r="B21" s="79"/>
      <c r="C21" s="79"/>
    </row>
    <row r="22" spans="1:3" s="81" customFormat="1" ht="30.75" customHeight="1">
      <c r="A22" s="132" t="s">
        <v>7</v>
      </c>
      <c r="B22" s="132"/>
      <c r="C22" s="80">
        <f>SUM(C18:C19)</f>
        <v>0</v>
      </c>
    </row>
    <row r="23" spans="1:3" s="49" customFormat="1" ht="35.25" customHeight="1">
      <c r="A23" s="133" t="s">
        <v>8</v>
      </c>
      <c r="B23" s="133"/>
      <c r="C23" s="99">
        <f>SUM(C22)</f>
        <v>0</v>
      </c>
    </row>
    <row r="24" spans="1:3" s="1" customFormat="1" ht="16.5" customHeight="1">
      <c r="A24" s="3"/>
      <c r="B24" s="7"/>
      <c r="C24" s="8"/>
    </row>
    <row r="25" spans="1:3" s="1" customFormat="1" ht="17.100000000000001" customHeight="1"/>
    <row r="26" spans="1:3" s="1" customFormat="1" ht="17.100000000000001" customHeight="1"/>
    <row r="27" spans="1:3" s="1" customFormat="1" ht="17.100000000000001" customHeight="1"/>
    <row r="28" spans="1:3" s="6" customFormat="1" ht="38.25" customHeight="1"/>
    <row r="29" spans="1:3" s="1" customFormat="1" ht="18" customHeight="1"/>
    <row r="30" spans="1:3" s="1" customFormat="1" ht="18" customHeight="1"/>
    <row r="31" spans="1:3" s="1" customFormat="1" ht="17.100000000000001" customHeight="1"/>
    <row r="32" spans="1:3" s="1" customFormat="1" ht="17.100000000000001" customHeight="1"/>
    <row r="33" s="1" customFormat="1" ht="17.100000000000001" customHeight="1"/>
    <row r="34" s="1" customFormat="1" ht="17.100000000000001" customHeight="1"/>
    <row r="35" s="1" customFormat="1" ht="17.100000000000001" customHeight="1"/>
    <row r="36" s="1" customFormat="1" ht="17.100000000000001" customHeight="1"/>
    <row r="37" s="1" customFormat="1" ht="17.100000000000001" customHeight="1"/>
    <row r="38" s="1" customFormat="1" ht="17.100000000000001" customHeight="1"/>
    <row r="39" s="1" customFormat="1" ht="17.100000000000001" customHeight="1"/>
    <row r="40" s="1" customFormat="1" ht="17.100000000000001" customHeight="1"/>
    <row r="41" s="1" customFormat="1" ht="17.100000000000001" customHeight="1"/>
    <row r="42" s="1" customFormat="1" ht="17.100000000000001" customHeight="1"/>
    <row r="43" s="1" customFormat="1" ht="17.100000000000001" customHeight="1"/>
    <row r="44" s="1" customFormat="1" ht="17.100000000000001" customHeight="1"/>
    <row r="45" s="1" customFormat="1" ht="17.100000000000001" customHeight="1"/>
    <row r="46" s="1" customFormat="1" ht="17.100000000000001" customHeight="1"/>
    <row r="47" s="1" customFormat="1" ht="17.100000000000001" customHeight="1"/>
    <row r="48" s="1" customFormat="1" ht="17.100000000000001" customHeight="1"/>
    <row r="49" s="1" customFormat="1" ht="17.100000000000001" customHeight="1"/>
    <row r="50" s="1" customFormat="1" ht="16.5" customHeight="1"/>
    <row r="51" s="1" customFormat="1" ht="17.100000000000001" customHeight="1"/>
    <row r="52" s="1" customFormat="1" ht="17.100000000000001" customHeight="1"/>
    <row r="54" s="6" customFormat="1" ht="38.25" customHeight="1"/>
    <row r="55" s="1" customFormat="1" ht="18" customHeight="1"/>
    <row r="56" s="1" customFormat="1" ht="17.100000000000001" customHeight="1"/>
    <row r="57" s="1" customFormat="1" ht="17.100000000000001" customHeight="1"/>
    <row r="58" s="1" customFormat="1" ht="17.100000000000001" customHeight="1"/>
    <row r="59" s="1" customFormat="1" ht="17.100000000000001" customHeight="1"/>
    <row r="60" s="1" customFormat="1" ht="17.100000000000001" customHeight="1"/>
    <row r="61" s="1" customFormat="1" ht="17.100000000000001" customHeight="1"/>
    <row r="62" s="1" customFormat="1" ht="17.100000000000001" customHeight="1"/>
    <row r="63" s="1" customFormat="1" ht="17.100000000000001" customHeight="1"/>
    <row r="64" s="1" customFormat="1" ht="17.100000000000001" customHeight="1"/>
    <row r="65" s="1" customFormat="1" ht="16.5" customHeight="1"/>
    <row r="66" s="1" customFormat="1" ht="17.100000000000001" customHeight="1"/>
    <row r="67" s="1" customFormat="1" ht="17.100000000000001" customHeight="1"/>
    <row r="68" s="1" customFormat="1" ht="17.100000000000001" customHeight="1"/>
    <row r="69" s="1" customFormat="1" ht="17.100000000000001" customHeight="1"/>
    <row r="70" s="1" customFormat="1" ht="17.100000000000001" customHeight="1"/>
    <row r="71" s="1" customFormat="1" ht="17.100000000000001" customHeight="1"/>
    <row r="72" s="1" customFormat="1" ht="17.100000000000001" customHeight="1"/>
    <row r="73" s="1" customFormat="1" ht="17.100000000000001" customHeight="1"/>
    <row r="74" s="1" customFormat="1" ht="17.100000000000001" customHeight="1"/>
    <row r="75" s="1" customFormat="1" ht="17.100000000000001" customHeight="1"/>
    <row r="76" s="1" customFormat="1" ht="17.100000000000001" customHeight="1"/>
    <row r="77" s="4" customFormat="1" ht="16.5" customHeight="1"/>
    <row r="78" s="1" customFormat="1" ht="16.5" customHeight="1"/>
    <row r="79" s="1" customFormat="1" ht="17.100000000000001" customHeight="1"/>
    <row r="80" s="1" customFormat="1" ht="15"/>
    <row r="81" s="6" customFormat="1" ht="38.25" customHeight="1"/>
    <row r="82" s="1" customFormat="1" ht="18" customHeight="1"/>
    <row r="83" s="1" customFormat="1" ht="17.100000000000001" customHeight="1"/>
    <row r="84" s="1" customFormat="1" ht="17.100000000000001" customHeight="1"/>
    <row r="85" s="1" customFormat="1" ht="16.5" customHeight="1"/>
    <row r="86" s="1" customFormat="1" ht="17.100000000000001" customHeight="1"/>
    <row r="87" s="1" customFormat="1" ht="17.100000000000001" customHeight="1"/>
    <row r="88" s="1" customFormat="1" ht="17.100000000000001" customHeight="1"/>
    <row r="89" s="1" customFormat="1" ht="17.100000000000001" customHeight="1"/>
    <row r="90" s="1" customFormat="1" ht="17.100000000000001" customHeight="1"/>
    <row r="91" s="1" customFormat="1" ht="17.100000000000001" customHeight="1"/>
    <row r="92" s="1" customFormat="1" ht="17.100000000000001" customHeight="1"/>
    <row r="93" s="1" customFormat="1" ht="17.100000000000001" customHeight="1"/>
    <row r="94" s="1" customFormat="1" ht="17.100000000000001" customHeight="1"/>
    <row r="95" s="1" customFormat="1" ht="17.100000000000001" customHeight="1"/>
    <row r="96" s="1" customFormat="1" ht="17.100000000000001" customHeight="1"/>
    <row r="97" s="1" customFormat="1" ht="17.100000000000001" customHeight="1"/>
    <row r="98" s="1" customFormat="1" ht="17.100000000000001" customHeight="1"/>
    <row r="99" s="1" customFormat="1" ht="17.100000000000001" customHeight="1"/>
    <row r="100" s="1" customFormat="1" ht="17.100000000000001" customHeight="1"/>
    <row r="101" s="1" customFormat="1" ht="17.100000000000001" customHeight="1"/>
    <row r="102" s="1" customFormat="1" ht="17.100000000000001" customHeight="1"/>
    <row r="103" s="1" customFormat="1" ht="17.100000000000001" customHeight="1"/>
    <row r="104" s="1" customFormat="1" ht="17.100000000000001" customHeight="1"/>
    <row r="105" s="1" customFormat="1" ht="17.100000000000001" customHeight="1"/>
    <row r="106" s="1" customFormat="1" ht="17.100000000000001" customHeight="1"/>
    <row r="107" s="1" customFormat="1" ht="17.100000000000001" customHeight="1"/>
    <row r="108" s="1" customFormat="1" ht="17.100000000000001" customHeight="1"/>
    <row r="109" s="1" customFormat="1" ht="17.100000000000001" customHeight="1"/>
    <row r="110" s="4" customFormat="1" ht="16.5" customHeight="1"/>
    <row r="111" s="1" customFormat="1" ht="17.100000000000001" customHeight="1"/>
    <row r="112" s="1" customFormat="1" ht="17.100000000000001" customHeight="1"/>
    <row r="114" s="6" customFormat="1" ht="38.25" customHeight="1"/>
    <row r="115" s="1" customFormat="1" ht="18" customHeight="1"/>
    <row r="116" s="1" customFormat="1" ht="17.100000000000001" customHeight="1"/>
    <row r="117" s="1" customFormat="1" ht="17.100000000000001" customHeight="1"/>
    <row r="118" s="1" customFormat="1" ht="16.5" customHeight="1"/>
    <row r="119" s="1" customFormat="1" ht="17.100000000000001" customHeight="1"/>
    <row r="120" s="1" customFormat="1" ht="17.100000000000001" customHeight="1"/>
    <row r="121" s="1" customFormat="1" ht="17.100000000000001" customHeight="1"/>
    <row r="122" s="1" customFormat="1" ht="17.100000000000001" customHeight="1"/>
    <row r="123" s="1" customFormat="1" ht="17.100000000000001" customHeight="1"/>
    <row r="124" s="1" customFormat="1" ht="17.100000000000001" customHeight="1"/>
    <row r="125" s="1" customFormat="1" ht="17.100000000000001" customHeight="1"/>
    <row r="126" s="1" customFormat="1" ht="17.100000000000001" customHeight="1"/>
    <row r="127" s="1" customFormat="1" ht="17.100000000000001" customHeight="1"/>
    <row r="128" s="1" customFormat="1" ht="17.100000000000001" customHeight="1"/>
    <row r="129" spans="1:4" s="1" customFormat="1" ht="17.100000000000001" customHeight="1"/>
    <row r="130" spans="1:4" s="1" customFormat="1" ht="17.100000000000001" customHeight="1"/>
    <row r="131" spans="1:4" s="1" customFormat="1" ht="17.100000000000001" customHeight="1"/>
    <row r="132" spans="1:4" s="1" customFormat="1" ht="17.100000000000001" customHeight="1"/>
    <row r="133" spans="1:4" s="1" customFormat="1" ht="17.100000000000001" customHeight="1"/>
    <row r="134" spans="1:4" s="1" customFormat="1" ht="17.100000000000001" customHeight="1"/>
    <row r="135" spans="1:4" s="1" customFormat="1" ht="17.100000000000001" customHeight="1"/>
    <row r="136" spans="1:4" s="1" customFormat="1" ht="17.100000000000001" customHeight="1">
      <c r="A136"/>
      <c r="B136"/>
      <c r="C136"/>
      <c r="D136" s="2"/>
    </row>
    <row r="137" spans="1:4" s="4" customFormat="1" ht="17.25" customHeight="1">
      <c r="A137"/>
      <c r="B137"/>
      <c r="C137"/>
    </row>
    <row r="138" spans="1:4" s="1" customFormat="1" ht="16.5" customHeight="1">
      <c r="A138"/>
      <c r="B138"/>
      <c r="C138"/>
    </row>
    <row r="139" spans="1:4" s="1" customFormat="1" ht="17.100000000000001" customHeight="1">
      <c r="A139"/>
      <c r="B139"/>
      <c r="C139"/>
    </row>
    <row r="141" spans="1:4" s="6" customFormat="1" ht="38.25" customHeight="1">
      <c r="A141"/>
      <c r="B141"/>
      <c r="C141"/>
    </row>
    <row r="142" spans="1:4" s="1" customFormat="1" ht="18" customHeight="1">
      <c r="A142"/>
      <c r="B142"/>
      <c r="C142"/>
    </row>
    <row r="143" spans="1:4" s="1" customFormat="1" ht="17.100000000000001" customHeight="1">
      <c r="A143"/>
      <c r="B143"/>
      <c r="C143"/>
    </row>
    <row r="144" spans="1:4" s="1" customFormat="1" ht="17.100000000000001" customHeight="1">
      <c r="A144"/>
      <c r="B144"/>
      <c r="C144"/>
    </row>
    <row r="145" spans="1:4" s="1" customFormat="1" ht="16.5" customHeight="1">
      <c r="A145"/>
      <c r="B145"/>
      <c r="C145"/>
    </row>
    <row r="146" spans="1:4" s="1" customFormat="1" ht="17.100000000000001" customHeight="1">
      <c r="A146"/>
      <c r="B146"/>
      <c r="C146"/>
    </row>
    <row r="147" spans="1:4" s="1" customFormat="1" ht="17.100000000000001" customHeight="1">
      <c r="A147"/>
      <c r="B147"/>
      <c r="C147"/>
    </row>
    <row r="148" spans="1:4" s="1" customFormat="1" ht="17.100000000000001" customHeight="1">
      <c r="A148"/>
      <c r="B148"/>
      <c r="C148"/>
    </row>
    <row r="149" spans="1:4" s="1" customFormat="1" ht="17.100000000000001" customHeight="1">
      <c r="A149"/>
      <c r="B149"/>
      <c r="C149"/>
    </row>
    <row r="150" spans="1:4" s="1" customFormat="1" ht="17.100000000000001" customHeight="1">
      <c r="A150"/>
      <c r="B150"/>
      <c r="C150"/>
    </row>
    <row r="151" spans="1:4" s="1" customFormat="1" ht="17.100000000000001" customHeight="1">
      <c r="A151"/>
      <c r="B151"/>
      <c r="C151"/>
    </row>
    <row r="152" spans="1:4" s="1" customFormat="1" ht="17.100000000000001" customHeight="1">
      <c r="A152"/>
      <c r="B152"/>
      <c r="C152"/>
    </row>
    <row r="153" spans="1:4" s="1" customFormat="1" ht="17.100000000000001" customHeight="1">
      <c r="A153"/>
      <c r="B153"/>
      <c r="C153"/>
    </row>
    <row r="154" spans="1:4" s="1" customFormat="1" ht="17.100000000000001" customHeight="1">
      <c r="A154"/>
      <c r="B154"/>
      <c r="C154"/>
    </row>
    <row r="155" spans="1:4" s="1" customFormat="1" ht="17.100000000000001" customHeight="1">
      <c r="A155"/>
      <c r="B155"/>
      <c r="C155"/>
    </row>
    <row r="156" spans="1:4" s="1" customFormat="1" ht="17.100000000000001" customHeight="1">
      <c r="A156"/>
      <c r="B156"/>
      <c r="C156"/>
    </row>
    <row r="157" spans="1:4" s="1" customFormat="1" ht="17.100000000000001" customHeight="1">
      <c r="A157"/>
      <c r="B157"/>
      <c r="C157"/>
      <c r="D157" s="2"/>
    </row>
    <row r="158" spans="1:4" s="1" customFormat="1" ht="17.100000000000001" customHeight="1">
      <c r="A158"/>
      <c r="B158"/>
      <c r="C158"/>
      <c r="D158" s="2"/>
    </row>
    <row r="159" spans="1:4" s="1" customFormat="1" ht="17.100000000000001" customHeight="1">
      <c r="A159"/>
      <c r="B159"/>
      <c r="C159"/>
      <c r="D159" s="2"/>
    </row>
    <row r="160" spans="1:4" s="1" customFormat="1" ht="17.100000000000001" customHeight="1">
      <c r="A160"/>
      <c r="B160"/>
      <c r="C160"/>
      <c r="D160" s="2"/>
    </row>
    <row r="161" spans="1:4" s="1" customFormat="1" ht="17.100000000000001" customHeight="1">
      <c r="A161"/>
      <c r="B161"/>
      <c r="C161"/>
      <c r="D161" s="2"/>
    </row>
    <row r="162" spans="1:4" s="1" customFormat="1" ht="17.100000000000001" customHeight="1">
      <c r="A162"/>
      <c r="B162"/>
      <c r="C162"/>
      <c r="D162" s="2"/>
    </row>
    <row r="163" spans="1:4" s="1" customFormat="1" ht="17.100000000000001" customHeight="1">
      <c r="A163"/>
      <c r="B163"/>
      <c r="C163"/>
      <c r="D163" s="2"/>
    </row>
    <row r="164" spans="1:4" s="4" customFormat="1" ht="23.25" customHeight="1">
      <c r="A164"/>
      <c r="B164"/>
      <c r="C164"/>
    </row>
    <row r="165" spans="1:4" s="1" customFormat="1" ht="16.5" customHeight="1">
      <c r="A165"/>
      <c r="B165"/>
      <c r="C165"/>
    </row>
    <row r="166" spans="1:4" s="1" customFormat="1" ht="17.100000000000001" customHeight="1">
      <c r="A166"/>
      <c r="B166"/>
      <c r="C166"/>
    </row>
    <row r="168" spans="1:4" s="6" customFormat="1" ht="38.25" customHeight="1">
      <c r="A168"/>
      <c r="B168"/>
      <c r="C168"/>
    </row>
    <row r="169" spans="1:4" ht="20.25" customHeight="1"/>
    <row r="170" spans="1:4" s="1" customFormat="1" ht="18" customHeight="1">
      <c r="A170"/>
      <c r="B170"/>
      <c r="C170"/>
    </row>
    <row r="171" spans="1:4" s="1" customFormat="1" ht="17.100000000000001" customHeight="1">
      <c r="A171"/>
      <c r="B171"/>
      <c r="C171"/>
    </row>
    <row r="172" spans="1:4" s="1" customFormat="1" ht="17.100000000000001" customHeight="1">
      <c r="A172"/>
      <c r="B172"/>
      <c r="C172"/>
    </row>
    <row r="173" spans="1:4" s="1" customFormat="1" ht="16.5" customHeight="1">
      <c r="A173"/>
      <c r="B173"/>
      <c r="C173"/>
    </row>
    <row r="174" spans="1:4" s="1" customFormat="1" ht="17.100000000000001" customHeight="1">
      <c r="A174"/>
      <c r="B174"/>
      <c r="C174"/>
    </row>
    <row r="175" spans="1:4" s="1" customFormat="1" ht="17.100000000000001" customHeight="1">
      <c r="A175"/>
      <c r="B175"/>
      <c r="C175"/>
    </row>
    <row r="176" spans="1:4" s="1" customFormat="1" ht="17.100000000000001" customHeight="1">
      <c r="A176"/>
      <c r="B176"/>
      <c r="C176"/>
    </row>
    <row r="177" spans="1:4" s="1" customFormat="1" ht="17.100000000000001" customHeight="1">
      <c r="A177"/>
      <c r="B177"/>
      <c r="C177"/>
    </row>
    <row r="178" spans="1:4" s="1" customFormat="1" ht="17.100000000000001" customHeight="1">
      <c r="A178"/>
      <c r="B178"/>
      <c r="C178"/>
    </row>
    <row r="179" spans="1:4" s="1" customFormat="1" ht="17.100000000000001" customHeight="1">
      <c r="A179"/>
      <c r="B179"/>
      <c r="C179"/>
    </row>
    <row r="180" spans="1:4" s="1" customFormat="1" ht="17.100000000000001" customHeight="1">
      <c r="A180"/>
      <c r="B180"/>
      <c r="C180"/>
    </row>
    <row r="181" spans="1:4" s="1" customFormat="1" ht="17.100000000000001" customHeight="1">
      <c r="A181"/>
      <c r="B181"/>
      <c r="C181"/>
    </row>
    <row r="182" spans="1:4" s="1" customFormat="1" ht="17.100000000000001" customHeight="1">
      <c r="A182"/>
      <c r="B182"/>
      <c r="C182"/>
    </row>
    <row r="183" spans="1:4" s="1" customFormat="1" ht="17.100000000000001" customHeight="1">
      <c r="A183"/>
      <c r="B183"/>
      <c r="C183"/>
    </row>
    <row r="184" spans="1:4" s="1" customFormat="1" ht="17.100000000000001" customHeight="1">
      <c r="A184"/>
      <c r="B184"/>
      <c r="C184"/>
    </row>
    <row r="185" spans="1:4" s="1" customFormat="1" ht="17.100000000000001" customHeight="1">
      <c r="A185"/>
      <c r="B185"/>
      <c r="C185"/>
      <c r="D185" s="2"/>
    </row>
    <row r="186" spans="1:4" s="1" customFormat="1" ht="17.100000000000001" customHeight="1">
      <c r="A186"/>
      <c r="B186"/>
      <c r="C186"/>
      <c r="D186" s="2"/>
    </row>
    <row r="187" spans="1:4" s="1" customFormat="1" ht="17.100000000000001" customHeight="1">
      <c r="A187"/>
      <c r="B187"/>
      <c r="C187"/>
      <c r="D187" s="2"/>
    </row>
    <row r="188" spans="1:4" s="1" customFormat="1" ht="17.100000000000001" customHeight="1">
      <c r="A188"/>
      <c r="B188"/>
      <c r="C188"/>
      <c r="D188" s="2"/>
    </row>
    <row r="189" spans="1:4" s="1" customFormat="1" ht="17.100000000000001" customHeight="1">
      <c r="A189"/>
      <c r="B189"/>
      <c r="C189"/>
      <c r="D189" s="2"/>
    </row>
    <row r="190" spans="1:4" s="1" customFormat="1" ht="17.100000000000001" customHeight="1">
      <c r="A190"/>
      <c r="B190"/>
      <c r="C190"/>
      <c r="D190" s="2"/>
    </row>
    <row r="191" spans="1:4" s="1" customFormat="1" ht="17.100000000000001" customHeight="1">
      <c r="A191"/>
      <c r="B191"/>
      <c r="C191"/>
      <c r="D191" s="2"/>
    </row>
    <row r="192" spans="1:4" s="4" customFormat="1" ht="16.5" customHeight="1">
      <c r="A192"/>
      <c r="B192"/>
      <c r="C192"/>
    </row>
    <row r="193" spans="1:3" s="1" customFormat="1" ht="16.5" customHeight="1">
      <c r="A193"/>
      <c r="B193"/>
      <c r="C193"/>
    </row>
    <row r="195" spans="1:3" s="6" customFormat="1" ht="38.25" customHeight="1">
      <c r="A195"/>
      <c r="B195"/>
      <c r="C195"/>
    </row>
    <row r="196" spans="1:3" ht="20.25" customHeight="1"/>
    <row r="197" spans="1:3" s="1" customFormat="1" ht="18" customHeight="1">
      <c r="A197"/>
      <c r="B197"/>
      <c r="C197"/>
    </row>
    <row r="198" spans="1:3" s="1" customFormat="1" ht="17.100000000000001" customHeight="1">
      <c r="A198"/>
      <c r="B198"/>
      <c r="C198"/>
    </row>
    <row r="199" spans="1:3" s="1" customFormat="1" ht="17.100000000000001" customHeight="1">
      <c r="A199"/>
      <c r="B199"/>
      <c r="C199"/>
    </row>
    <row r="200" spans="1:3" s="1" customFormat="1" ht="16.5" customHeight="1">
      <c r="A200"/>
      <c r="B200"/>
      <c r="C200"/>
    </row>
    <row r="201" spans="1:3" s="1" customFormat="1" ht="17.100000000000001" customHeight="1">
      <c r="A201"/>
      <c r="B201"/>
      <c r="C201"/>
    </row>
    <row r="202" spans="1:3" s="1" customFormat="1" ht="17.100000000000001" customHeight="1">
      <c r="A202"/>
      <c r="B202"/>
      <c r="C202"/>
    </row>
    <row r="203" spans="1:3" s="1" customFormat="1" ht="17.100000000000001" customHeight="1">
      <c r="A203"/>
      <c r="B203"/>
      <c r="C203"/>
    </row>
    <row r="204" spans="1:3" s="1" customFormat="1" ht="17.100000000000001" customHeight="1">
      <c r="A204"/>
      <c r="B204"/>
      <c r="C204"/>
    </row>
    <row r="205" spans="1:3" s="1" customFormat="1" ht="17.100000000000001" customHeight="1">
      <c r="A205"/>
      <c r="B205"/>
      <c r="C205"/>
    </row>
    <row r="206" spans="1:3" s="1" customFormat="1" ht="17.100000000000001" customHeight="1">
      <c r="A206"/>
      <c r="B206"/>
      <c r="C206"/>
    </row>
    <row r="207" spans="1:3" s="1" customFormat="1" ht="17.100000000000001" customHeight="1">
      <c r="A207"/>
      <c r="B207"/>
      <c r="C207"/>
    </row>
    <row r="208" spans="1:3" s="1" customFormat="1" ht="17.100000000000001" customHeight="1">
      <c r="A208"/>
      <c r="B208"/>
      <c r="C208"/>
    </row>
    <row r="209" spans="1:14" s="1" customFormat="1" ht="17.100000000000001" customHeight="1">
      <c r="A209"/>
      <c r="B209"/>
      <c r="C209"/>
    </row>
    <row r="210" spans="1:14" s="1" customFormat="1" ht="17.100000000000001" customHeight="1">
      <c r="A210"/>
      <c r="B210"/>
      <c r="C210"/>
    </row>
    <row r="211" spans="1:14" s="1" customFormat="1" ht="17.100000000000001" customHeight="1">
      <c r="A211"/>
      <c r="B211"/>
      <c r="C211"/>
    </row>
    <row r="212" spans="1:14" s="1" customFormat="1" ht="17.100000000000001" customHeight="1">
      <c r="A212"/>
      <c r="B212"/>
      <c r="C212"/>
      <c r="N212" s="5"/>
    </row>
    <row r="213" spans="1:14" s="1" customFormat="1" ht="17.100000000000001" customHeight="1">
      <c r="A213"/>
      <c r="B213"/>
      <c r="C213"/>
      <c r="N213" s="5"/>
    </row>
    <row r="214" spans="1:14" s="1" customFormat="1" ht="17.100000000000001" customHeight="1">
      <c r="A214"/>
      <c r="B214"/>
      <c r="C214"/>
      <c r="N214" s="5"/>
    </row>
    <row r="215" spans="1:14" s="1" customFormat="1" ht="17.100000000000001" customHeight="1">
      <c r="A215"/>
      <c r="B215"/>
      <c r="C215"/>
      <c r="N215" s="5"/>
    </row>
    <row r="216" spans="1:14" s="1" customFormat="1" ht="17.100000000000001" customHeight="1">
      <c r="A216"/>
      <c r="B216"/>
      <c r="C216"/>
      <c r="N216" s="5"/>
    </row>
    <row r="217" spans="1:14" s="1" customFormat="1" ht="17.100000000000001" customHeight="1">
      <c r="A217"/>
      <c r="B217"/>
      <c r="C217"/>
      <c r="N217" s="5"/>
    </row>
    <row r="218" spans="1:14" s="1" customFormat="1" ht="17.100000000000001" customHeight="1">
      <c r="A218"/>
      <c r="B218"/>
      <c r="C218"/>
      <c r="N218" s="5"/>
    </row>
    <row r="219" spans="1:14" s="4" customFormat="1" ht="16.5" customHeight="1">
      <c r="A219"/>
      <c r="B219"/>
      <c r="C219"/>
      <c r="N219" s="5"/>
    </row>
    <row r="220" spans="1:14" s="1" customFormat="1" ht="16.5" customHeight="1">
      <c r="A220"/>
      <c r="B220"/>
      <c r="C220"/>
      <c r="N220" s="5"/>
    </row>
    <row r="222" spans="1:14" s="6" customFormat="1" ht="38.25" customHeight="1">
      <c r="A222"/>
      <c r="B222"/>
      <c r="C222"/>
    </row>
    <row r="223" spans="1:14" s="1" customFormat="1" ht="18" customHeight="1">
      <c r="A223"/>
      <c r="B223"/>
      <c r="C223"/>
      <c r="D223"/>
      <c r="E223"/>
      <c r="F223"/>
      <c r="G223"/>
      <c r="H223"/>
      <c r="I223"/>
      <c r="J223"/>
      <c r="K223"/>
      <c r="L223"/>
    </row>
    <row r="224" spans="1:14" s="1" customFormat="1" ht="17.100000000000001" customHeight="1">
      <c r="A224"/>
      <c r="B224"/>
      <c r="C224"/>
    </row>
    <row r="225" spans="1:3" s="1" customFormat="1" ht="17.100000000000001" customHeight="1">
      <c r="A225"/>
      <c r="B225"/>
      <c r="C225"/>
    </row>
    <row r="226" spans="1:3" s="1" customFormat="1" ht="16.5" customHeight="1">
      <c r="A226"/>
      <c r="B226"/>
      <c r="C226"/>
    </row>
    <row r="227" spans="1:3" s="1" customFormat="1" ht="17.100000000000001" customHeight="1">
      <c r="A227"/>
      <c r="B227"/>
      <c r="C227"/>
    </row>
    <row r="228" spans="1:3" s="1" customFormat="1" ht="17.100000000000001" customHeight="1">
      <c r="A228"/>
      <c r="B228"/>
      <c r="C228"/>
    </row>
    <row r="229" spans="1:3" s="1" customFormat="1" ht="17.100000000000001" customHeight="1">
      <c r="A229"/>
      <c r="B229"/>
      <c r="C229"/>
    </row>
    <row r="230" spans="1:3" s="1" customFormat="1" ht="17.100000000000001" customHeight="1">
      <c r="A230"/>
      <c r="B230"/>
      <c r="C230"/>
    </row>
    <row r="231" spans="1:3" s="1" customFormat="1" ht="17.100000000000001" customHeight="1">
      <c r="A231"/>
      <c r="B231"/>
      <c r="C231"/>
    </row>
    <row r="232" spans="1:3" s="1" customFormat="1" ht="17.100000000000001" customHeight="1">
      <c r="A232"/>
      <c r="B232"/>
      <c r="C232"/>
    </row>
    <row r="233" spans="1:3" s="1" customFormat="1" ht="17.100000000000001" customHeight="1">
      <c r="A233"/>
      <c r="B233"/>
      <c r="C233"/>
    </row>
    <row r="234" spans="1:3" s="1" customFormat="1" ht="17.100000000000001" customHeight="1">
      <c r="A234"/>
      <c r="B234"/>
      <c r="C234"/>
    </row>
    <row r="235" spans="1:3" s="1" customFormat="1" ht="17.100000000000001" customHeight="1">
      <c r="A235"/>
      <c r="B235"/>
      <c r="C235"/>
    </row>
    <row r="236" spans="1:3" s="1" customFormat="1" ht="17.100000000000001" customHeight="1">
      <c r="A236"/>
      <c r="B236"/>
      <c r="C236"/>
    </row>
    <row r="237" spans="1:3" s="1" customFormat="1" ht="17.100000000000001" customHeight="1">
      <c r="A237"/>
      <c r="B237"/>
      <c r="C237"/>
    </row>
    <row r="238" spans="1:3" s="1" customFormat="1" ht="17.100000000000001" customHeight="1">
      <c r="A238"/>
      <c r="B238"/>
      <c r="C238"/>
    </row>
    <row r="239" spans="1:3" s="1" customFormat="1" ht="17.100000000000001" customHeight="1">
      <c r="A239"/>
      <c r="B239"/>
      <c r="C239"/>
    </row>
    <row r="240" spans="1:3" s="1" customFormat="1" ht="17.100000000000001" customHeight="1">
      <c r="A240"/>
      <c r="B240"/>
      <c r="C240"/>
    </row>
    <row r="241" spans="1:12" s="1" customFormat="1" ht="17.100000000000001" customHeight="1">
      <c r="A241"/>
      <c r="B241"/>
      <c r="C241"/>
    </row>
    <row r="242" spans="1:12" s="1" customFormat="1" ht="17.100000000000001" customHeight="1">
      <c r="A242"/>
      <c r="B242"/>
      <c r="C242"/>
      <c r="D242" s="2"/>
    </row>
    <row r="243" spans="1:12" s="1" customFormat="1" ht="17.100000000000001" customHeight="1">
      <c r="A243"/>
      <c r="B243"/>
      <c r="C243"/>
      <c r="D243" s="2"/>
    </row>
    <row r="244" spans="1:12" s="1" customFormat="1" ht="17.100000000000001" customHeight="1">
      <c r="A244"/>
      <c r="B244"/>
      <c r="C244"/>
      <c r="D244" s="2"/>
    </row>
    <row r="245" spans="1:12" s="1" customFormat="1" ht="17.100000000000001" customHeight="1">
      <c r="A245"/>
      <c r="B245"/>
      <c r="C245"/>
      <c r="D245" s="2"/>
    </row>
    <row r="246" spans="1:12" s="1" customFormat="1" ht="17.100000000000001" customHeight="1">
      <c r="A246"/>
      <c r="B246"/>
      <c r="C246"/>
      <c r="D246" s="2"/>
    </row>
    <row r="247" spans="1:12" s="1" customFormat="1" ht="17.100000000000001" customHeight="1">
      <c r="A247"/>
      <c r="B247"/>
      <c r="C247"/>
      <c r="D247" s="2"/>
    </row>
    <row r="248" spans="1:12" s="1" customFormat="1" ht="17.100000000000001" customHeight="1">
      <c r="A248"/>
      <c r="B248"/>
      <c r="C248"/>
      <c r="D248" s="2"/>
    </row>
    <row r="249" spans="1:12" s="1" customFormat="1" ht="17.100000000000001" customHeight="1">
      <c r="A249"/>
      <c r="B249"/>
      <c r="C249"/>
      <c r="D249" s="2"/>
    </row>
    <row r="250" spans="1:12" s="1" customFormat="1" ht="17.100000000000001" customHeight="1">
      <c r="A250"/>
      <c r="B250"/>
      <c r="C250"/>
      <c r="D250" s="2"/>
    </row>
    <row r="251" spans="1:12" s="4" customFormat="1" ht="16.5" customHeight="1">
      <c r="A251"/>
      <c r="B251"/>
      <c r="C251"/>
      <c r="D251" s="2"/>
      <c r="E251" s="1"/>
      <c r="F251" s="1"/>
      <c r="G251" s="1"/>
      <c r="H251" s="1"/>
      <c r="I251" s="1"/>
      <c r="J251" s="1"/>
      <c r="K251" s="1"/>
      <c r="L251" s="1"/>
    </row>
    <row r="252" spans="1:12" s="1" customFormat="1" ht="17.100000000000001" customHeight="1">
      <c r="A252"/>
      <c r="B252"/>
      <c r="C252"/>
      <c r="D252" s="4"/>
      <c r="E252" s="4"/>
      <c r="F252" s="4"/>
      <c r="G252" s="4"/>
      <c r="H252" s="4"/>
      <c r="I252" s="4"/>
      <c r="J252" s="4"/>
      <c r="K252" s="4"/>
      <c r="L252" s="4"/>
    </row>
    <row r="253" spans="1:12" s="1" customFormat="1" ht="17.100000000000001" customHeight="1">
      <c r="A253"/>
      <c r="B253"/>
      <c r="C253"/>
    </row>
    <row r="254" spans="1:12" ht="15">
      <c r="D254" s="1"/>
      <c r="E254" s="1"/>
      <c r="F254" s="1"/>
      <c r="G254" s="1"/>
      <c r="H254" s="1"/>
      <c r="I254" s="1"/>
      <c r="J254" s="1"/>
      <c r="K254" s="1"/>
      <c r="L254" s="1"/>
    </row>
    <row r="255" spans="1:12" s="6" customFormat="1" ht="38.25" customHeight="1">
      <c r="A255"/>
      <c r="B255"/>
      <c r="C255"/>
    </row>
    <row r="256" spans="1:12" s="1" customFormat="1" ht="18" customHeight="1">
      <c r="A256"/>
      <c r="B256"/>
      <c r="C256"/>
      <c r="D256"/>
      <c r="E256"/>
      <c r="F256"/>
      <c r="G256"/>
      <c r="H256"/>
      <c r="I256"/>
      <c r="J256"/>
      <c r="K256"/>
      <c r="L256"/>
    </row>
    <row r="257" spans="1:3" s="1" customFormat="1" ht="17.100000000000001" customHeight="1">
      <c r="A257"/>
      <c r="B257"/>
      <c r="C257"/>
    </row>
    <row r="258" spans="1:3" s="1" customFormat="1" ht="17.100000000000001" customHeight="1">
      <c r="A258"/>
      <c r="B258"/>
      <c r="C258"/>
    </row>
    <row r="259" spans="1:3" s="1" customFormat="1" ht="16.5" customHeight="1">
      <c r="A259"/>
      <c r="B259"/>
      <c r="C259"/>
    </row>
    <row r="260" spans="1:3" s="1" customFormat="1" ht="17.100000000000001" customHeight="1">
      <c r="A260"/>
      <c r="B260"/>
      <c r="C260"/>
    </row>
    <row r="261" spans="1:3" s="1" customFormat="1" ht="17.100000000000001" customHeight="1">
      <c r="A261"/>
      <c r="B261"/>
      <c r="C261"/>
    </row>
    <row r="262" spans="1:3" s="1" customFormat="1" ht="17.100000000000001" customHeight="1">
      <c r="A262"/>
      <c r="B262"/>
      <c r="C262"/>
    </row>
    <row r="263" spans="1:3" s="1" customFormat="1" ht="17.100000000000001" customHeight="1">
      <c r="A263"/>
      <c r="B263"/>
      <c r="C263"/>
    </row>
    <row r="264" spans="1:3" s="1" customFormat="1" ht="17.100000000000001" customHeight="1">
      <c r="A264"/>
      <c r="B264"/>
      <c r="C264"/>
    </row>
    <row r="265" spans="1:3" s="1" customFormat="1" ht="17.100000000000001" customHeight="1">
      <c r="A265"/>
      <c r="B265"/>
      <c r="C265"/>
    </row>
    <row r="266" spans="1:3" s="1" customFormat="1" ht="17.100000000000001" customHeight="1">
      <c r="A266"/>
      <c r="B266"/>
      <c r="C266"/>
    </row>
    <row r="267" spans="1:3" s="1" customFormat="1" ht="17.100000000000001" customHeight="1">
      <c r="A267"/>
      <c r="B267"/>
      <c r="C267"/>
    </row>
    <row r="268" spans="1:3" s="1" customFormat="1" ht="17.100000000000001" customHeight="1">
      <c r="A268"/>
      <c r="B268"/>
      <c r="C268"/>
    </row>
    <row r="269" spans="1:3" s="1" customFormat="1" ht="17.100000000000001" customHeight="1">
      <c r="A269"/>
      <c r="B269"/>
      <c r="C269"/>
    </row>
    <row r="270" spans="1:3" s="1" customFormat="1" ht="17.100000000000001" customHeight="1">
      <c r="A270"/>
      <c r="B270"/>
      <c r="C270"/>
    </row>
    <row r="271" spans="1:3" s="1" customFormat="1" ht="17.100000000000001" customHeight="1">
      <c r="A271"/>
      <c r="B271"/>
      <c r="C271"/>
    </row>
    <row r="272" spans="1:3" s="1" customFormat="1" ht="17.100000000000001" customHeight="1">
      <c r="A272"/>
      <c r="B272"/>
      <c r="C272"/>
    </row>
    <row r="273" spans="1:12" s="1" customFormat="1" ht="17.100000000000001" customHeight="1">
      <c r="A273"/>
      <c r="B273"/>
      <c r="C273"/>
    </row>
    <row r="274" spans="1:12" s="1" customFormat="1" ht="17.100000000000001" customHeight="1">
      <c r="A274"/>
      <c r="B274"/>
      <c r="C274"/>
    </row>
    <row r="275" spans="1:12" s="1" customFormat="1" ht="17.100000000000001" customHeight="1">
      <c r="A275"/>
      <c r="B275"/>
      <c r="C275"/>
      <c r="D275" s="2"/>
    </row>
    <row r="276" spans="1:12" s="1" customFormat="1" ht="17.100000000000001" customHeight="1">
      <c r="A276"/>
      <c r="B276"/>
      <c r="C276"/>
      <c r="D276" s="2"/>
    </row>
    <row r="277" spans="1:12" s="1" customFormat="1" ht="17.100000000000001" customHeight="1">
      <c r="A277"/>
      <c r="B277"/>
      <c r="C277"/>
      <c r="D277" s="2"/>
    </row>
    <row r="278" spans="1:12" s="1" customFormat="1" ht="17.100000000000001" customHeight="1">
      <c r="A278"/>
      <c r="B278"/>
      <c r="C278"/>
      <c r="D278" s="2"/>
    </row>
    <row r="279" spans="1:12" s="1" customFormat="1" ht="17.100000000000001" customHeight="1">
      <c r="A279"/>
      <c r="B279"/>
      <c r="C279"/>
      <c r="D279" s="2"/>
    </row>
    <row r="280" spans="1:12" s="1" customFormat="1" ht="17.100000000000001" customHeight="1">
      <c r="A280"/>
      <c r="B280"/>
      <c r="C280"/>
      <c r="D280" s="2"/>
    </row>
    <row r="281" spans="1:12" s="1" customFormat="1" ht="17.100000000000001" customHeight="1">
      <c r="A281"/>
      <c r="B281"/>
      <c r="C281"/>
      <c r="D281" s="2"/>
    </row>
    <row r="282" spans="1:12" s="1" customFormat="1" ht="17.100000000000001" customHeight="1">
      <c r="A282"/>
      <c r="B282"/>
      <c r="C282"/>
      <c r="D282" s="2"/>
    </row>
    <row r="283" spans="1:12" s="1" customFormat="1" ht="17.100000000000001" customHeight="1">
      <c r="A283"/>
      <c r="B283"/>
      <c r="C283"/>
      <c r="D283" s="2"/>
    </row>
    <row r="284" spans="1:12" s="4" customFormat="1" ht="16.5" customHeight="1">
      <c r="A284"/>
      <c r="B284"/>
      <c r="C284"/>
      <c r="D284" s="2"/>
      <c r="E284" s="1"/>
      <c r="F284" s="1"/>
      <c r="G284" s="1"/>
      <c r="H284" s="1"/>
      <c r="I284" s="1"/>
      <c r="J284" s="1"/>
      <c r="K284" s="1"/>
      <c r="L284" s="1"/>
    </row>
    <row r="285" spans="1:12" s="1" customFormat="1" ht="17.100000000000001" customHeight="1">
      <c r="A285"/>
      <c r="B285"/>
      <c r="C285"/>
      <c r="D285" s="4"/>
      <c r="E285" s="4"/>
      <c r="F285" s="4"/>
      <c r="G285" s="4"/>
      <c r="H285" s="4"/>
      <c r="I285" s="4"/>
      <c r="J285" s="4"/>
      <c r="K285" s="4"/>
      <c r="L285" s="4"/>
    </row>
    <row r="286" spans="1:12" s="1" customFormat="1" ht="17.100000000000001" customHeight="1">
      <c r="A286"/>
      <c r="B286"/>
      <c r="C286"/>
    </row>
    <row r="287" spans="1:12" ht="15">
      <c r="D287" s="1"/>
      <c r="E287" s="1"/>
      <c r="F287" s="1"/>
      <c r="G287" s="1"/>
      <c r="H287" s="1"/>
      <c r="I287" s="1"/>
      <c r="J287" s="1"/>
      <c r="K287" s="1"/>
      <c r="L287" s="1"/>
    </row>
    <row r="288" spans="1:12" s="6" customFormat="1" ht="38.25" customHeight="1">
      <c r="A288"/>
      <c r="B288"/>
      <c r="C288"/>
    </row>
    <row r="289" spans="1:12" s="1" customFormat="1" ht="18" customHeight="1">
      <c r="A289"/>
      <c r="B289"/>
      <c r="C289"/>
      <c r="D289"/>
      <c r="E289"/>
      <c r="F289"/>
      <c r="G289"/>
      <c r="H289"/>
      <c r="I289"/>
      <c r="J289"/>
      <c r="K289"/>
      <c r="L289"/>
    </row>
    <row r="290" spans="1:12" s="1" customFormat="1" ht="17.100000000000001" customHeight="1">
      <c r="A290"/>
      <c r="B290"/>
      <c r="C290"/>
    </row>
    <row r="291" spans="1:12" s="1" customFormat="1" ht="17.100000000000001" customHeight="1">
      <c r="A291"/>
      <c r="B291"/>
      <c r="C291"/>
    </row>
    <row r="292" spans="1:12" s="1" customFormat="1" ht="16.5" customHeight="1">
      <c r="A292"/>
      <c r="B292"/>
      <c r="C292"/>
    </row>
    <row r="293" spans="1:12" s="1" customFormat="1" ht="17.100000000000001" customHeight="1">
      <c r="A293"/>
      <c r="B293"/>
      <c r="C293"/>
    </row>
    <row r="294" spans="1:12" s="1" customFormat="1" ht="17.100000000000001" customHeight="1">
      <c r="A294"/>
      <c r="B294"/>
      <c r="C294"/>
    </row>
    <row r="295" spans="1:12" s="1" customFormat="1" ht="17.100000000000001" customHeight="1">
      <c r="A295"/>
      <c r="B295"/>
      <c r="C295"/>
    </row>
    <row r="296" spans="1:12" s="1" customFormat="1" ht="17.100000000000001" customHeight="1">
      <c r="A296"/>
      <c r="B296"/>
      <c r="C296"/>
    </row>
    <row r="297" spans="1:12" s="1" customFormat="1" ht="17.100000000000001" customHeight="1">
      <c r="A297"/>
      <c r="B297"/>
      <c r="C297"/>
    </row>
    <row r="298" spans="1:12" s="1" customFormat="1" ht="17.100000000000001" customHeight="1">
      <c r="A298"/>
      <c r="B298"/>
      <c r="C298"/>
    </row>
    <row r="299" spans="1:12" s="1" customFormat="1" ht="17.100000000000001" customHeight="1">
      <c r="A299"/>
      <c r="B299"/>
      <c r="C299"/>
    </row>
    <row r="300" spans="1:12" s="1" customFormat="1" ht="17.100000000000001" customHeight="1">
      <c r="A300"/>
      <c r="B300"/>
      <c r="C300"/>
    </row>
    <row r="301" spans="1:12" s="1" customFormat="1" ht="17.100000000000001" customHeight="1">
      <c r="A301"/>
      <c r="B301"/>
      <c r="C301"/>
    </row>
    <row r="302" spans="1:12" s="1" customFormat="1" ht="17.100000000000001" customHeight="1">
      <c r="A302"/>
      <c r="B302"/>
      <c r="C302"/>
    </row>
    <row r="303" spans="1:12" s="1" customFormat="1" ht="17.100000000000001" customHeight="1">
      <c r="A303"/>
      <c r="B303"/>
      <c r="C303"/>
    </row>
    <row r="304" spans="1:12" s="1" customFormat="1" ht="17.100000000000001" customHeight="1">
      <c r="A304"/>
      <c r="B304"/>
      <c r="C304"/>
    </row>
    <row r="305" spans="1:12" s="1" customFormat="1" ht="17.100000000000001" customHeight="1">
      <c r="A305"/>
      <c r="B305"/>
      <c r="C305"/>
      <c r="D305" s="2"/>
    </row>
    <row r="306" spans="1:12" s="1" customFormat="1" ht="17.100000000000001" customHeight="1">
      <c r="A306"/>
      <c r="B306"/>
      <c r="C306"/>
      <c r="D306" s="2"/>
    </row>
    <row r="307" spans="1:12" s="1" customFormat="1" ht="17.100000000000001" customHeight="1">
      <c r="A307"/>
      <c r="B307"/>
      <c r="C307"/>
      <c r="D307" s="2"/>
    </row>
    <row r="308" spans="1:12" s="1" customFormat="1" ht="17.100000000000001" customHeight="1">
      <c r="A308"/>
      <c r="B308"/>
      <c r="C308"/>
      <c r="D308" s="2"/>
    </row>
    <row r="309" spans="1:12" s="1" customFormat="1" ht="17.100000000000001" customHeight="1">
      <c r="A309"/>
      <c r="B309"/>
      <c r="C309"/>
      <c r="D309" s="2"/>
    </row>
    <row r="310" spans="1:12" s="1" customFormat="1" ht="17.100000000000001" customHeight="1">
      <c r="A310"/>
      <c r="B310"/>
      <c r="C310"/>
      <c r="D310" s="2"/>
    </row>
    <row r="311" spans="1:12" s="4" customFormat="1" ht="16.5" customHeight="1">
      <c r="A311"/>
      <c r="B311"/>
      <c r="C311"/>
      <c r="D311" s="2"/>
      <c r="E311" s="1"/>
      <c r="F311" s="1"/>
      <c r="G311" s="1"/>
      <c r="H311" s="1"/>
      <c r="I311" s="1"/>
      <c r="J311" s="1"/>
      <c r="K311" s="1"/>
      <c r="L311" s="1"/>
    </row>
    <row r="312" spans="1:12" s="1" customFormat="1" ht="16.5" customHeight="1">
      <c r="A312"/>
      <c r="B312"/>
      <c r="C312"/>
      <c r="D312" s="4"/>
      <c r="E312" s="4"/>
      <c r="F312" s="4"/>
      <c r="G312" s="4"/>
      <c r="H312" s="4"/>
      <c r="I312" s="4"/>
      <c r="J312" s="4"/>
      <c r="K312" s="4"/>
      <c r="L312" s="4"/>
    </row>
    <row r="313" spans="1:12" s="1" customFormat="1" ht="17.100000000000001" customHeight="1">
      <c r="A313"/>
      <c r="B313"/>
      <c r="C313"/>
    </row>
    <row r="314" spans="1:12" ht="15">
      <c r="D314" s="1"/>
      <c r="E314" s="1"/>
      <c r="F314" s="1"/>
      <c r="G314" s="1"/>
      <c r="H314" s="1"/>
      <c r="I314" s="1"/>
      <c r="J314" s="1"/>
      <c r="K314" s="1"/>
      <c r="L314" s="1"/>
    </row>
  </sheetData>
  <mergeCells count="12">
    <mergeCell ref="A18:B18"/>
    <mergeCell ref="A11:B11"/>
    <mergeCell ref="A14:B14"/>
    <mergeCell ref="B12:C12"/>
    <mergeCell ref="A22:B22"/>
    <mergeCell ref="A23:B23"/>
    <mergeCell ref="A19:B19"/>
    <mergeCell ref="A1:C1"/>
    <mergeCell ref="B5:C5"/>
    <mergeCell ref="A16:B16"/>
    <mergeCell ref="A17:B17"/>
    <mergeCell ref="A2:C2"/>
  </mergeCells>
  <phoneticPr fontId="0" type="noConversion"/>
  <pageMargins left="0.78740157480314965" right="0.59055118110236227" top="0.90625" bottom="0.98425196850393704" header="0.51181102362204722" footer="0.51181102362204722"/>
  <pageSetup paperSize="9" orientation="portrait" verticalDpi="300" r:id="rId1"/>
  <headerFooter alignWithMargins="0">
    <oddHeader>&amp;LLBC Mezicestí
K. ú. Ostrožská Lhota&amp;RArvita P spol. s r.o.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26"/>
  <sheetViews>
    <sheetView view="pageLayout" zoomScaleNormal="100" workbookViewId="0">
      <selection activeCell="E10" sqref="E10:E19"/>
    </sheetView>
  </sheetViews>
  <sheetFormatPr defaultRowHeight="12.75"/>
  <cols>
    <col min="1" max="1" width="6.85546875" customWidth="1"/>
    <col min="2" max="2" width="44" customWidth="1"/>
    <col min="3" max="3" width="5.140625" customWidth="1"/>
    <col min="4" max="4" width="11.28515625" customWidth="1"/>
    <col min="5" max="5" width="13" customWidth="1"/>
    <col min="6" max="6" width="18.5703125" customWidth="1"/>
    <col min="7" max="7" width="19.140625" customWidth="1"/>
  </cols>
  <sheetData>
    <row r="1" spans="1:7" ht="18.75">
      <c r="A1" s="142" t="s">
        <v>87</v>
      </c>
      <c r="B1" s="142"/>
      <c r="C1" s="142"/>
      <c r="D1" s="142"/>
      <c r="E1" s="142"/>
      <c r="F1" s="142"/>
    </row>
    <row r="2" spans="1:7" s="50" customFormat="1">
      <c r="A2" s="84"/>
      <c r="B2" s="85"/>
      <c r="C2" s="84"/>
      <c r="D2" s="86"/>
    </row>
    <row r="3" spans="1:7" s="91" customFormat="1" ht="18.75" customHeight="1" thickBot="1">
      <c r="A3" s="17" t="s">
        <v>0</v>
      </c>
      <c r="B3" s="17" t="s">
        <v>1</v>
      </c>
      <c r="C3" s="17" t="s">
        <v>2</v>
      </c>
      <c r="D3" s="82" t="s">
        <v>3</v>
      </c>
      <c r="E3" s="17" t="s">
        <v>4</v>
      </c>
      <c r="F3" s="17" t="s">
        <v>95</v>
      </c>
      <c r="G3" s="17" t="s">
        <v>96</v>
      </c>
    </row>
    <row r="4" spans="1:7" s="92" customFormat="1" ht="18.75" customHeight="1" thickTop="1">
      <c r="A4" s="83" t="s">
        <v>10</v>
      </c>
      <c r="B4" s="139" t="s">
        <v>86</v>
      </c>
      <c r="C4" s="140"/>
      <c r="D4" s="140"/>
      <c r="E4" s="140"/>
      <c r="F4" s="140"/>
      <c r="G4" s="141"/>
    </row>
    <row r="5" spans="1:7" s="91" customFormat="1" ht="26.25" customHeight="1">
      <c r="A5" s="147">
        <v>1</v>
      </c>
      <c r="B5" s="93" t="s">
        <v>120</v>
      </c>
      <c r="C5" s="94" t="s">
        <v>6</v>
      </c>
      <c r="D5" s="95">
        <v>0.44450000000000001</v>
      </c>
      <c r="E5" s="110"/>
      <c r="F5" s="111"/>
      <c r="G5" s="109"/>
    </row>
    <row r="6" spans="1:7" s="91" customFormat="1" ht="18" customHeight="1">
      <c r="A6" s="148"/>
      <c r="B6" s="93" t="s">
        <v>102</v>
      </c>
      <c r="C6" s="94" t="s">
        <v>6</v>
      </c>
      <c r="D6" s="95">
        <f>D5*3</f>
        <v>1.3334999999999999</v>
      </c>
      <c r="E6" s="96">
        <v>0</v>
      </c>
      <c r="F6" s="96">
        <f>D6*E6</f>
        <v>0</v>
      </c>
      <c r="G6" s="97">
        <f>F6</f>
        <v>0</v>
      </c>
    </row>
    <row r="7" spans="1:7" s="91" customFormat="1" ht="18" customHeight="1">
      <c r="A7" s="147">
        <v>2</v>
      </c>
      <c r="B7" s="93" t="s">
        <v>121</v>
      </c>
      <c r="C7" s="94" t="s">
        <v>6</v>
      </c>
      <c r="D7" s="117">
        <v>0.68859999999999999</v>
      </c>
      <c r="E7" s="110"/>
      <c r="F7" s="112"/>
      <c r="G7" s="113"/>
    </row>
    <row r="8" spans="1:7" s="91" customFormat="1" ht="18" customHeight="1">
      <c r="A8" s="148"/>
      <c r="B8" s="93" t="s">
        <v>102</v>
      </c>
      <c r="C8" s="94" t="s">
        <v>6</v>
      </c>
      <c r="D8" s="95">
        <f>D7*3</f>
        <v>2.0657999999999999</v>
      </c>
      <c r="E8" s="96">
        <v>0</v>
      </c>
      <c r="F8" s="96">
        <f>D8*E8</f>
        <v>0</v>
      </c>
      <c r="G8" s="97">
        <f>F8</f>
        <v>0</v>
      </c>
    </row>
    <row r="9" spans="1:7" s="91" customFormat="1" ht="18" customHeight="1">
      <c r="A9" s="147">
        <v>3</v>
      </c>
      <c r="B9" s="93" t="s">
        <v>119</v>
      </c>
      <c r="C9" s="94" t="s">
        <v>11</v>
      </c>
      <c r="D9" s="126">
        <v>1804</v>
      </c>
      <c r="E9" s="110"/>
      <c r="F9" s="112"/>
      <c r="G9" s="113"/>
    </row>
    <row r="10" spans="1:7" s="91" customFormat="1" ht="18" customHeight="1">
      <c r="A10" s="148"/>
      <c r="B10" s="93" t="s">
        <v>102</v>
      </c>
      <c r="C10" s="94" t="s">
        <v>11</v>
      </c>
      <c r="D10" s="126">
        <f>D9*3</f>
        <v>5412</v>
      </c>
      <c r="E10" s="96">
        <v>0</v>
      </c>
      <c r="F10" s="96">
        <f>D10*E10</f>
        <v>0</v>
      </c>
      <c r="G10" s="97">
        <f>F10</f>
        <v>0</v>
      </c>
    </row>
    <row r="11" spans="1:7" s="91" customFormat="1" ht="26.25" customHeight="1">
      <c r="A11" s="108">
        <v>4</v>
      </c>
      <c r="B11" s="93" t="s">
        <v>122</v>
      </c>
      <c r="C11" s="94" t="s">
        <v>6</v>
      </c>
      <c r="D11" s="117">
        <v>0.19733000000000001</v>
      </c>
      <c r="E11" s="96">
        <v>0</v>
      </c>
      <c r="F11" s="96">
        <f>D11*E11</f>
        <v>0</v>
      </c>
      <c r="G11" s="97">
        <f>F11</f>
        <v>0</v>
      </c>
    </row>
    <row r="12" spans="1:7" s="91" customFormat="1" ht="26.25" customHeight="1">
      <c r="A12" s="108">
        <v>5</v>
      </c>
      <c r="B12" s="93" t="s">
        <v>112</v>
      </c>
      <c r="C12" s="94" t="s">
        <v>11</v>
      </c>
      <c r="D12" s="126">
        <v>84</v>
      </c>
      <c r="E12" s="96">
        <v>0</v>
      </c>
      <c r="F12" s="96">
        <f>E12*D12</f>
        <v>0</v>
      </c>
      <c r="G12" s="97">
        <f>F12</f>
        <v>0</v>
      </c>
    </row>
    <row r="13" spans="1:7" s="91" customFormat="1" ht="18" customHeight="1">
      <c r="A13" s="51">
        <v>6</v>
      </c>
      <c r="B13" s="93" t="s">
        <v>34</v>
      </c>
      <c r="C13" s="94" t="s">
        <v>11</v>
      </c>
      <c r="D13" s="125">
        <f>SUM(mezicesti_zalozeni!I152)</f>
        <v>0</v>
      </c>
      <c r="E13" s="96">
        <v>0</v>
      </c>
      <c r="F13" s="96">
        <f>D13*E13</f>
        <v>0</v>
      </c>
      <c r="G13" s="97">
        <f>F13</f>
        <v>0</v>
      </c>
    </row>
    <row r="14" spans="1:7" s="91" customFormat="1" ht="18" customHeight="1">
      <c r="A14" s="51">
        <v>7</v>
      </c>
      <c r="B14" s="98" t="s">
        <v>93</v>
      </c>
      <c r="C14" s="94" t="s">
        <v>11</v>
      </c>
      <c r="D14" s="125">
        <f>D13</f>
        <v>0</v>
      </c>
      <c r="E14" s="96">
        <v>0</v>
      </c>
      <c r="F14" s="96">
        <f>D14*E14</f>
        <v>0</v>
      </c>
      <c r="G14" s="97">
        <f>F14</f>
        <v>0</v>
      </c>
    </row>
    <row r="15" spans="1:7" s="91" customFormat="1" ht="18" customHeight="1">
      <c r="A15" s="51">
        <v>8</v>
      </c>
      <c r="B15" s="98" t="s">
        <v>118</v>
      </c>
      <c r="C15" s="94" t="s">
        <v>11</v>
      </c>
      <c r="D15" s="125">
        <v>642</v>
      </c>
      <c r="E15" s="96">
        <v>0</v>
      </c>
      <c r="F15" s="96" t="s">
        <v>97</v>
      </c>
      <c r="G15" s="97">
        <f>D15*E15</f>
        <v>0</v>
      </c>
    </row>
    <row r="16" spans="1:7" s="91" customFormat="1" ht="18" customHeight="1">
      <c r="A16" s="51">
        <v>9</v>
      </c>
      <c r="B16" s="56" t="s">
        <v>110</v>
      </c>
      <c r="C16" s="94" t="s">
        <v>11</v>
      </c>
      <c r="D16" s="125">
        <v>21</v>
      </c>
      <c r="E16" s="96">
        <v>0</v>
      </c>
      <c r="F16" s="96">
        <f>D16*E16</f>
        <v>0</v>
      </c>
      <c r="G16" s="118">
        <f>D16*E16</f>
        <v>0</v>
      </c>
    </row>
    <row r="17" spans="1:7" s="91" customFormat="1" ht="18.75" customHeight="1">
      <c r="A17" s="51">
        <v>10</v>
      </c>
      <c r="B17" s="56" t="s">
        <v>132</v>
      </c>
      <c r="C17" s="94" t="s">
        <v>130</v>
      </c>
      <c r="D17" s="125">
        <v>0.5</v>
      </c>
      <c r="E17" s="96">
        <v>0</v>
      </c>
      <c r="F17" s="96">
        <f>D17*E17</f>
        <v>0</v>
      </c>
      <c r="G17" s="118">
        <f>D17*E17</f>
        <v>0</v>
      </c>
    </row>
    <row r="18" spans="1:7" s="91" customFormat="1" ht="18" customHeight="1">
      <c r="A18" s="51">
        <v>11</v>
      </c>
      <c r="B18" s="56" t="s">
        <v>111</v>
      </c>
      <c r="C18" s="94" t="s">
        <v>16</v>
      </c>
      <c r="D18" s="125">
        <v>208</v>
      </c>
      <c r="E18" s="96">
        <v>0</v>
      </c>
      <c r="F18" s="96">
        <f>D18*E18</f>
        <v>0</v>
      </c>
      <c r="G18" s="118">
        <f>D18*E18</f>
        <v>0</v>
      </c>
    </row>
    <row r="19" spans="1:7" s="91" customFormat="1" ht="18.75" customHeight="1">
      <c r="A19" s="51">
        <v>12</v>
      </c>
      <c r="B19" s="56" t="s">
        <v>131</v>
      </c>
      <c r="C19" s="94" t="s">
        <v>130</v>
      </c>
      <c r="D19" s="124">
        <v>7.4999999999999997E-2</v>
      </c>
      <c r="E19" s="96">
        <v>0</v>
      </c>
      <c r="F19" s="96">
        <f>D19*E19</f>
        <v>0</v>
      </c>
      <c r="G19" s="118">
        <f>D19*E19</f>
        <v>0</v>
      </c>
    </row>
    <row r="20" spans="1:7" s="92" customFormat="1" ht="28.5" customHeight="1">
      <c r="A20" s="143" t="s">
        <v>89</v>
      </c>
      <c r="B20" s="143"/>
      <c r="C20" s="143"/>
      <c r="D20" s="144"/>
      <c r="E20" s="104"/>
      <c r="F20" s="145">
        <f>SUM(F6:G19)</f>
        <v>0</v>
      </c>
      <c r="G20" s="146"/>
    </row>
    <row r="26" spans="1:7">
      <c r="D26" s="87"/>
    </row>
  </sheetData>
  <mergeCells count="7">
    <mergeCell ref="B4:G4"/>
    <mergeCell ref="A1:F1"/>
    <mergeCell ref="A20:D20"/>
    <mergeCell ref="F20:G20"/>
    <mergeCell ref="A5:A6"/>
    <mergeCell ref="A7:A8"/>
    <mergeCell ref="A9:A10"/>
  </mergeCells>
  <pageMargins left="0.7" right="0.7" top="0.78740157499999996" bottom="0.78740157499999996" header="0.3" footer="0.3"/>
  <pageSetup paperSize="9" orientation="landscape" r:id="rId1"/>
  <headerFooter>
    <oddHeader>&amp;LLBC Mezicestí
K. ú. Ostrožská Lhota&amp;RArvita P spol. s r. o.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N155"/>
  <sheetViews>
    <sheetView zoomScaleNormal="100" zoomScalePageLayoutView="84" workbookViewId="0">
      <selection activeCell="E25" sqref="E25:E28"/>
    </sheetView>
  </sheetViews>
  <sheetFormatPr defaultRowHeight="12.75"/>
  <cols>
    <col min="1" max="1" width="6.140625" style="12" customWidth="1"/>
    <col min="2" max="2" width="38.85546875" style="12" customWidth="1"/>
    <col min="3" max="3" width="5.85546875" style="12" customWidth="1"/>
    <col min="4" max="4" width="10.85546875" style="12" customWidth="1"/>
    <col min="5" max="5" width="10.42578125" style="12" customWidth="1"/>
    <col min="6" max="6" width="18.7109375" style="12" customWidth="1"/>
    <col min="7" max="7" width="18" bestFit="1" customWidth="1"/>
    <col min="8" max="9" width="9.5703125" bestFit="1" customWidth="1"/>
    <col min="11" max="11" width="9.5703125" bestFit="1" customWidth="1"/>
    <col min="13" max="13" width="9.5703125" bestFit="1" customWidth="1"/>
  </cols>
  <sheetData>
    <row r="1" spans="1:6" ht="18.75">
      <c r="A1" s="142" t="s">
        <v>20</v>
      </c>
      <c r="B1" s="142"/>
      <c r="C1" s="142"/>
      <c r="D1" s="142"/>
      <c r="E1" s="142"/>
      <c r="F1" s="142"/>
    </row>
    <row r="2" spans="1:6" s="1" customFormat="1" ht="5.25" customHeight="1">
      <c r="A2" s="13"/>
      <c r="B2" s="13"/>
      <c r="C2" s="13"/>
      <c r="D2" s="14"/>
      <c r="E2" s="15"/>
      <c r="F2" s="16"/>
    </row>
    <row r="3" spans="1:6" s="1" customFormat="1" ht="25.5" customHeight="1">
      <c r="A3" s="152" t="s">
        <v>15</v>
      </c>
      <c r="B3" s="152"/>
      <c r="C3" s="152"/>
      <c r="D3" s="152"/>
      <c r="E3" s="152"/>
      <c r="F3" s="152"/>
    </row>
    <row r="4" spans="1:6" s="4" customFormat="1" ht="17.100000000000001" customHeight="1" thickBot="1">
      <c r="A4" s="17" t="s">
        <v>0</v>
      </c>
      <c r="B4" s="18" t="s">
        <v>1</v>
      </c>
      <c r="C4" s="17" t="s">
        <v>2</v>
      </c>
      <c r="D4" s="19" t="s">
        <v>3</v>
      </c>
      <c r="E4" s="17" t="s">
        <v>4</v>
      </c>
      <c r="F4" s="20" t="s">
        <v>5</v>
      </c>
    </row>
    <row r="5" spans="1:6" s="4" customFormat="1" ht="17.100000000000001" customHeight="1" thickTop="1">
      <c r="A5" s="21" t="s">
        <v>10</v>
      </c>
      <c r="B5" s="161" t="s">
        <v>99</v>
      </c>
      <c r="C5" s="162"/>
      <c r="D5" s="162"/>
      <c r="E5" s="162"/>
      <c r="F5" s="163"/>
    </row>
    <row r="6" spans="1:6" s="4" customFormat="1" ht="15.75" customHeight="1">
      <c r="A6" s="22">
        <v>1</v>
      </c>
      <c r="B6" s="23" t="s">
        <v>27</v>
      </c>
      <c r="C6" s="22" t="s">
        <v>16</v>
      </c>
      <c r="D6" s="120">
        <v>11331</v>
      </c>
      <c r="E6" s="24">
        <v>0</v>
      </c>
      <c r="F6" s="25">
        <f>D6*E6</f>
        <v>0</v>
      </c>
    </row>
    <row r="7" spans="1:6" s="4" customFormat="1" ht="15.75" customHeight="1">
      <c r="A7" s="147">
        <v>2</v>
      </c>
      <c r="B7" s="23" t="s">
        <v>25</v>
      </c>
      <c r="C7" s="22" t="s">
        <v>6</v>
      </c>
      <c r="D7" s="119">
        <v>1.1331</v>
      </c>
      <c r="E7" s="122">
        <v>0</v>
      </c>
      <c r="F7" s="60"/>
    </row>
    <row r="8" spans="1:6" s="4" customFormat="1" ht="15.75" customHeight="1">
      <c r="A8" s="148"/>
      <c r="B8" s="23" t="s">
        <v>123</v>
      </c>
      <c r="C8" s="22" t="s">
        <v>6</v>
      </c>
      <c r="D8" s="119">
        <f>D7*2</f>
        <v>2.2662</v>
      </c>
      <c r="E8" s="24">
        <v>0</v>
      </c>
      <c r="F8" s="25">
        <f>D8*E8</f>
        <v>0</v>
      </c>
    </row>
    <row r="9" spans="1:6" s="4" customFormat="1" ht="15.75" customHeight="1">
      <c r="A9" s="22">
        <v>3</v>
      </c>
      <c r="B9" s="23" t="s">
        <v>26</v>
      </c>
      <c r="C9" s="22" t="s">
        <v>6</v>
      </c>
      <c r="D9" s="119">
        <v>1.1331</v>
      </c>
      <c r="E9" s="24">
        <v>0</v>
      </c>
      <c r="F9" s="25">
        <f>D9*E9</f>
        <v>0</v>
      </c>
    </row>
    <row r="10" spans="1:6" s="4" customFormat="1" ht="17.100000000000001" customHeight="1">
      <c r="A10" s="164" t="s">
        <v>17</v>
      </c>
      <c r="B10" s="165"/>
      <c r="C10" s="165"/>
      <c r="D10" s="165"/>
      <c r="E10" s="165"/>
      <c r="F10" s="105">
        <f>SUM(F6:F9)</f>
        <v>0</v>
      </c>
    </row>
    <row r="11" spans="1:6" s="4" customFormat="1" ht="17.100000000000001" customHeight="1">
      <c r="A11" s="106" t="s">
        <v>10</v>
      </c>
      <c r="B11" s="149" t="s">
        <v>101</v>
      </c>
      <c r="C11" s="150"/>
      <c r="D11" s="150"/>
      <c r="E11" s="150"/>
      <c r="F11" s="151"/>
    </row>
    <row r="12" spans="1:6" s="4" customFormat="1" ht="39" customHeight="1">
      <c r="A12" s="22">
        <v>1</v>
      </c>
      <c r="B12" s="23" t="s">
        <v>104</v>
      </c>
      <c r="C12" s="22" t="s">
        <v>11</v>
      </c>
      <c r="D12" s="58">
        <v>4</v>
      </c>
      <c r="E12" s="24">
        <v>0</v>
      </c>
      <c r="F12" s="25">
        <f t="shared" ref="F12:F22" si="0">D12*E12</f>
        <v>0</v>
      </c>
    </row>
    <row r="13" spans="1:6" s="4" customFormat="1" ht="39" customHeight="1">
      <c r="A13" s="22">
        <v>2</v>
      </c>
      <c r="B13" s="23" t="s">
        <v>103</v>
      </c>
      <c r="C13" s="22" t="s">
        <v>11</v>
      </c>
      <c r="D13" s="58">
        <v>9</v>
      </c>
      <c r="E13" s="24">
        <v>0</v>
      </c>
      <c r="F13" s="25">
        <f t="shared" si="0"/>
        <v>0</v>
      </c>
    </row>
    <row r="14" spans="1:6" s="4" customFormat="1" ht="39" customHeight="1">
      <c r="A14" s="22">
        <v>3</v>
      </c>
      <c r="B14" s="23" t="s">
        <v>105</v>
      </c>
      <c r="C14" s="22" t="s">
        <v>11</v>
      </c>
      <c r="D14" s="58">
        <v>4</v>
      </c>
      <c r="E14" s="24">
        <v>0</v>
      </c>
      <c r="F14" s="25">
        <f t="shared" si="0"/>
        <v>0</v>
      </c>
    </row>
    <row r="15" spans="1:6" s="4" customFormat="1" ht="39" customHeight="1">
      <c r="A15" s="22">
        <v>4</v>
      </c>
      <c r="B15" s="23" t="s">
        <v>106</v>
      </c>
      <c r="C15" s="22" t="s">
        <v>11</v>
      </c>
      <c r="D15" s="58">
        <v>2</v>
      </c>
      <c r="E15" s="24">
        <v>0</v>
      </c>
      <c r="F15" s="25">
        <f t="shared" si="0"/>
        <v>0</v>
      </c>
    </row>
    <row r="16" spans="1:6" s="4" customFormat="1" ht="39" customHeight="1">
      <c r="A16" s="22">
        <v>5</v>
      </c>
      <c r="B16" s="23" t="s">
        <v>107</v>
      </c>
      <c r="C16" s="22" t="s">
        <v>11</v>
      </c>
      <c r="D16" s="58">
        <v>1</v>
      </c>
      <c r="E16" s="24">
        <v>0</v>
      </c>
      <c r="F16" s="25">
        <f t="shared" si="0"/>
        <v>0</v>
      </c>
    </row>
    <row r="17" spans="1:14" s="4" customFormat="1" ht="39" customHeight="1">
      <c r="A17" s="22">
        <v>6</v>
      </c>
      <c r="B17" s="23" t="s">
        <v>108</v>
      </c>
      <c r="C17" s="22" t="s">
        <v>11</v>
      </c>
      <c r="D17" s="58">
        <v>1</v>
      </c>
      <c r="E17" s="24">
        <v>0</v>
      </c>
      <c r="F17" s="25">
        <f t="shared" si="0"/>
        <v>0</v>
      </c>
    </row>
    <row r="18" spans="1:14" s="49" customFormat="1" ht="24.75" customHeight="1">
      <c r="A18" s="51">
        <v>7</v>
      </c>
      <c r="B18" s="56" t="s">
        <v>109</v>
      </c>
      <c r="C18" s="51" t="s">
        <v>16</v>
      </c>
      <c r="D18" s="58">
        <v>200</v>
      </c>
      <c r="E18" s="114">
        <v>0</v>
      </c>
      <c r="F18" s="57">
        <f t="shared" si="0"/>
        <v>0</v>
      </c>
    </row>
    <row r="19" spans="1:14" s="49" customFormat="1" ht="20.25" customHeight="1">
      <c r="A19" s="22">
        <v>8</v>
      </c>
      <c r="B19" s="56" t="s">
        <v>110</v>
      </c>
      <c r="C19" s="51" t="s">
        <v>11</v>
      </c>
      <c r="D19" s="58">
        <v>21</v>
      </c>
      <c r="E19" s="114">
        <v>0</v>
      </c>
      <c r="F19" s="57">
        <f>D19*E19</f>
        <v>0</v>
      </c>
    </row>
    <row r="20" spans="1:14" s="49" customFormat="1" ht="18" customHeight="1">
      <c r="A20" s="22">
        <v>9</v>
      </c>
      <c r="B20" s="56" t="s">
        <v>129</v>
      </c>
      <c r="C20" s="51" t="s">
        <v>130</v>
      </c>
      <c r="D20" s="58">
        <v>0.5</v>
      </c>
      <c r="E20" s="114">
        <v>0</v>
      </c>
      <c r="F20" s="57">
        <f t="shared" si="0"/>
        <v>0</v>
      </c>
    </row>
    <row r="21" spans="1:14" s="49" customFormat="1" ht="18" customHeight="1">
      <c r="A21" s="51">
        <v>10</v>
      </c>
      <c r="B21" s="56" t="s">
        <v>111</v>
      </c>
      <c r="C21" s="51" t="s">
        <v>16</v>
      </c>
      <c r="D21" s="58">
        <v>208</v>
      </c>
      <c r="E21" s="114">
        <v>0</v>
      </c>
      <c r="F21" s="57">
        <f>D21*E21</f>
        <v>0</v>
      </c>
    </row>
    <row r="22" spans="1:14" s="4" customFormat="1" ht="27" customHeight="1">
      <c r="A22" s="22">
        <v>11</v>
      </c>
      <c r="B22" s="56" t="s">
        <v>131</v>
      </c>
      <c r="C22" s="51" t="s">
        <v>130</v>
      </c>
      <c r="D22" s="123">
        <v>0.156</v>
      </c>
      <c r="E22" s="114">
        <v>0</v>
      </c>
      <c r="F22" s="57">
        <f t="shared" si="0"/>
        <v>0</v>
      </c>
    </row>
    <row r="23" spans="1:14" s="4" customFormat="1" ht="17.100000000000001" customHeight="1">
      <c r="A23" s="34" t="s">
        <v>92</v>
      </c>
      <c r="B23" s="35"/>
      <c r="C23" s="35"/>
      <c r="D23" s="35"/>
      <c r="E23" s="35"/>
      <c r="F23" s="26">
        <f>SUM(F12:F22)</f>
        <v>0</v>
      </c>
    </row>
    <row r="24" spans="1:14" s="4" customFormat="1" ht="17.100000000000001" customHeight="1">
      <c r="A24" s="106" t="s">
        <v>10</v>
      </c>
      <c r="B24" s="149" t="s">
        <v>90</v>
      </c>
      <c r="C24" s="150"/>
      <c r="D24" s="150"/>
      <c r="E24" s="150"/>
      <c r="F24" s="151"/>
    </row>
    <row r="25" spans="1:14" s="4" customFormat="1" ht="15.75" customHeight="1">
      <c r="A25" s="27">
        <v>1</v>
      </c>
      <c r="B25" s="107" t="s">
        <v>126</v>
      </c>
      <c r="C25" s="27" t="s">
        <v>13</v>
      </c>
      <c r="D25" s="43">
        <v>795</v>
      </c>
      <c r="E25" s="28">
        <v>0</v>
      </c>
      <c r="F25" s="29">
        <f>D25*E25</f>
        <v>0</v>
      </c>
    </row>
    <row r="26" spans="1:14" s="4" customFormat="1" ht="15.75" customHeight="1">
      <c r="A26" s="27">
        <v>2</v>
      </c>
      <c r="B26" s="107" t="s">
        <v>127</v>
      </c>
      <c r="C26" s="27" t="s">
        <v>11</v>
      </c>
      <c r="D26" s="43">
        <v>198</v>
      </c>
      <c r="E26" s="28">
        <v>0</v>
      </c>
      <c r="F26" s="29">
        <f>D26*E26</f>
        <v>0</v>
      </c>
    </row>
    <row r="27" spans="1:14" s="4" customFormat="1" ht="26.25" customHeight="1">
      <c r="A27" s="27">
        <v>3</v>
      </c>
      <c r="B27" s="32" t="s">
        <v>128</v>
      </c>
      <c r="C27" s="27" t="s">
        <v>13</v>
      </c>
      <c r="D27" s="43">
        <v>795</v>
      </c>
      <c r="E27" s="28">
        <v>0</v>
      </c>
      <c r="F27" s="29">
        <f>D27*E27</f>
        <v>0</v>
      </c>
    </row>
    <row r="28" spans="1:14" s="4" customFormat="1" ht="15.75" customHeight="1">
      <c r="A28" s="22">
        <v>4</v>
      </c>
      <c r="B28" s="23" t="s">
        <v>91</v>
      </c>
      <c r="C28" s="22" t="s">
        <v>11</v>
      </c>
      <c r="D28" s="58">
        <v>1</v>
      </c>
      <c r="E28" s="28">
        <v>0</v>
      </c>
      <c r="F28" s="25">
        <f>D28*E28</f>
        <v>0</v>
      </c>
    </row>
    <row r="29" spans="1:14" s="4" customFormat="1" ht="17.100000000000001" customHeight="1">
      <c r="A29" s="34" t="s">
        <v>92</v>
      </c>
      <c r="B29" s="35"/>
      <c r="C29" s="35"/>
      <c r="D29" s="35"/>
      <c r="E29" s="35"/>
      <c r="F29" s="26">
        <f>SUM(F25:F28)</f>
        <v>0</v>
      </c>
    </row>
    <row r="30" spans="1:14" s="10" customFormat="1" ht="19.5" customHeight="1">
      <c r="A30" s="153" t="s">
        <v>100</v>
      </c>
      <c r="B30" s="154"/>
      <c r="C30" s="154"/>
      <c r="D30" s="154"/>
      <c r="E30" s="154"/>
      <c r="F30" s="36">
        <f>SUM(F29,F23,F10)</f>
        <v>0</v>
      </c>
      <c r="H30" s="4"/>
      <c r="I30" s="4"/>
      <c r="J30" s="4"/>
      <c r="K30" s="4"/>
      <c r="L30" s="4"/>
      <c r="M30" s="4"/>
      <c r="N30" s="4"/>
    </row>
    <row r="31" spans="1:14" s="1" customFormat="1" ht="30" customHeight="1">
      <c r="A31" s="157" t="s">
        <v>117</v>
      </c>
      <c r="B31" s="157"/>
      <c r="C31" s="157"/>
      <c r="D31" s="157"/>
      <c r="E31" s="157"/>
      <c r="F31" s="157"/>
    </row>
    <row r="32" spans="1:14" s="4" customFormat="1" ht="17.100000000000001" customHeight="1" thickBot="1">
      <c r="A32" s="17" t="s">
        <v>0</v>
      </c>
      <c r="B32" s="18" t="s">
        <v>1</v>
      </c>
      <c r="C32" s="17" t="s">
        <v>2</v>
      </c>
      <c r="D32" s="19" t="s">
        <v>3</v>
      </c>
      <c r="E32" s="17" t="s">
        <v>4</v>
      </c>
      <c r="F32" s="20" t="s">
        <v>5</v>
      </c>
    </row>
    <row r="33" spans="1:14" s="4" customFormat="1" ht="17.100000000000001" customHeight="1" thickTop="1">
      <c r="A33" s="27" t="s">
        <v>10</v>
      </c>
      <c r="B33" s="158" t="s">
        <v>35</v>
      </c>
      <c r="C33" s="159"/>
      <c r="D33" s="159"/>
      <c r="E33" s="159"/>
      <c r="F33" s="160"/>
      <c r="M33" s="9"/>
      <c r="N33" s="9"/>
    </row>
    <row r="34" spans="1:14" s="4" customFormat="1" ht="25.5" customHeight="1">
      <c r="A34" s="27">
        <v>1</v>
      </c>
      <c r="B34" s="32" t="s">
        <v>124</v>
      </c>
      <c r="C34" s="27" t="s">
        <v>6</v>
      </c>
      <c r="D34" s="121">
        <v>0.1285</v>
      </c>
      <c r="E34" s="28">
        <v>0</v>
      </c>
      <c r="F34" s="29">
        <f>D34*E34</f>
        <v>0</v>
      </c>
    </row>
    <row r="35" spans="1:14" s="4" customFormat="1" ht="15.75" customHeight="1">
      <c r="A35" s="27">
        <v>2</v>
      </c>
      <c r="B35" s="33" t="s">
        <v>29</v>
      </c>
      <c r="C35" s="27" t="s">
        <v>11</v>
      </c>
      <c r="D35" s="43">
        <v>7</v>
      </c>
      <c r="E35" s="28">
        <v>0</v>
      </c>
      <c r="F35" s="29">
        <f t="shared" ref="F35:F42" si="1">D35*E35</f>
        <v>0</v>
      </c>
    </row>
    <row r="36" spans="1:14" s="4" customFormat="1" ht="15.75" customHeight="1">
      <c r="A36" s="27">
        <v>3</v>
      </c>
      <c r="B36" s="33" t="s">
        <v>28</v>
      </c>
      <c r="C36" s="27" t="s">
        <v>11</v>
      </c>
      <c r="D36" s="43">
        <v>7</v>
      </c>
      <c r="E36" s="28">
        <v>0</v>
      </c>
      <c r="F36" s="29">
        <f t="shared" si="1"/>
        <v>0</v>
      </c>
    </row>
    <row r="37" spans="1:14" s="4" customFormat="1" ht="15.75" customHeight="1">
      <c r="A37" s="27">
        <v>4</v>
      </c>
      <c r="B37" s="33" t="s">
        <v>30</v>
      </c>
      <c r="C37" s="27" t="s">
        <v>11</v>
      </c>
      <c r="D37" s="43">
        <v>8</v>
      </c>
      <c r="E37" s="28">
        <v>0</v>
      </c>
      <c r="F37" s="29">
        <f t="shared" si="1"/>
        <v>0</v>
      </c>
    </row>
    <row r="38" spans="1:14" s="4" customFormat="1" ht="25.5" customHeight="1">
      <c r="A38" s="27">
        <v>5</v>
      </c>
      <c r="B38" s="33" t="s">
        <v>31</v>
      </c>
      <c r="C38" s="27" t="s">
        <v>11</v>
      </c>
      <c r="D38" s="43">
        <v>22</v>
      </c>
      <c r="E38" s="28">
        <v>0</v>
      </c>
      <c r="F38" s="31">
        <f t="shared" si="1"/>
        <v>0</v>
      </c>
      <c r="I38" s="88"/>
    </row>
    <row r="39" spans="1:14" s="4" customFormat="1" ht="15.75" customHeight="1">
      <c r="A39" s="27">
        <v>6</v>
      </c>
      <c r="B39" s="33" t="s">
        <v>32</v>
      </c>
      <c r="C39" s="27" t="s">
        <v>11</v>
      </c>
      <c r="D39" s="43">
        <v>22</v>
      </c>
      <c r="E39" s="28">
        <v>0</v>
      </c>
      <c r="F39" s="31">
        <f t="shared" si="1"/>
        <v>0</v>
      </c>
    </row>
    <row r="40" spans="1:14" s="4" customFormat="1" ht="15.75" customHeight="1">
      <c r="A40" s="27">
        <v>7</v>
      </c>
      <c r="B40" s="33" t="s">
        <v>33</v>
      </c>
      <c r="C40" s="27" t="s">
        <v>11</v>
      </c>
      <c r="D40" s="43">
        <v>22</v>
      </c>
      <c r="E40" s="28">
        <v>0</v>
      </c>
      <c r="F40" s="31">
        <f t="shared" si="1"/>
        <v>0</v>
      </c>
    </row>
    <row r="41" spans="1:14" s="4" customFormat="1" ht="15.75" customHeight="1">
      <c r="A41" s="27">
        <v>8</v>
      </c>
      <c r="B41" s="33" t="s">
        <v>34</v>
      </c>
      <c r="C41" s="27" t="s">
        <v>11</v>
      </c>
      <c r="D41" s="43">
        <v>22</v>
      </c>
      <c r="E41" s="28">
        <v>0</v>
      </c>
      <c r="F41" s="31">
        <f t="shared" si="1"/>
        <v>0</v>
      </c>
    </row>
    <row r="42" spans="1:14" s="4" customFormat="1" ht="15.75" customHeight="1">
      <c r="A42" s="27">
        <v>9</v>
      </c>
      <c r="B42" s="33" t="s">
        <v>53</v>
      </c>
      <c r="C42" s="27" t="s">
        <v>11</v>
      </c>
      <c r="D42" s="43">
        <v>22</v>
      </c>
      <c r="E42" s="28">
        <v>0</v>
      </c>
      <c r="F42" s="31">
        <f t="shared" si="1"/>
        <v>0</v>
      </c>
    </row>
    <row r="43" spans="1:14" s="49" customFormat="1" ht="15.75" customHeight="1">
      <c r="A43" s="147">
        <v>10</v>
      </c>
      <c r="B43" s="62" t="s">
        <v>125</v>
      </c>
      <c r="C43" s="51" t="s">
        <v>11</v>
      </c>
      <c r="D43" s="58">
        <v>22</v>
      </c>
      <c r="E43" s="115"/>
      <c r="F43" s="60"/>
    </row>
    <row r="44" spans="1:14" s="49" customFormat="1" ht="15.75" customHeight="1">
      <c r="A44" s="148"/>
      <c r="B44" s="62" t="s">
        <v>113</v>
      </c>
      <c r="C44" s="51" t="s">
        <v>11</v>
      </c>
      <c r="D44" s="58">
        <f>D43*3</f>
        <v>66</v>
      </c>
      <c r="E44" s="59">
        <v>0</v>
      </c>
      <c r="F44" s="60">
        <f>D44*E44</f>
        <v>0</v>
      </c>
    </row>
    <row r="45" spans="1:14" s="4" customFormat="1" ht="17.100000000000001" customHeight="1">
      <c r="A45" s="34" t="s">
        <v>36</v>
      </c>
      <c r="B45" s="35"/>
      <c r="C45" s="35"/>
      <c r="D45" s="35"/>
      <c r="E45" s="35"/>
      <c r="F45" s="26">
        <f>SUM(F34:F44)</f>
        <v>0</v>
      </c>
    </row>
    <row r="46" spans="1:14" s="10" customFormat="1" ht="19.5" customHeight="1">
      <c r="A46" s="153" t="s">
        <v>37</v>
      </c>
      <c r="B46" s="154"/>
      <c r="C46" s="154"/>
      <c r="D46" s="154"/>
      <c r="E46" s="154"/>
      <c r="F46" s="36">
        <f>SUM(F45)</f>
        <v>0</v>
      </c>
      <c r="H46" s="4"/>
      <c r="I46" s="4"/>
      <c r="J46" s="4"/>
      <c r="K46" s="4"/>
      <c r="L46" s="4"/>
      <c r="M46" s="4"/>
      <c r="N46" s="4"/>
    </row>
    <row r="47" spans="1:14" s="10" customFormat="1" ht="17.25" customHeight="1">
      <c r="A47" s="37"/>
      <c r="B47" s="37"/>
      <c r="C47" s="37"/>
      <c r="D47" s="37"/>
      <c r="E47" s="37"/>
      <c r="F47" s="38"/>
      <c r="H47" s="4"/>
      <c r="I47" s="4"/>
      <c r="J47" s="4"/>
      <c r="K47" s="4"/>
      <c r="L47" s="4"/>
      <c r="M47" s="4"/>
      <c r="N47" s="4"/>
    </row>
    <row r="48" spans="1:14" s="4" customFormat="1" ht="25.5" customHeight="1">
      <c r="A48" s="152" t="s">
        <v>116</v>
      </c>
      <c r="B48" s="152"/>
      <c r="C48" s="152"/>
      <c r="D48" s="152"/>
      <c r="E48" s="152"/>
      <c r="F48" s="152"/>
      <c r="G48" s="11"/>
    </row>
    <row r="49" spans="1:14" s="4" customFormat="1" ht="17.100000000000001" customHeight="1" thickBot="1">
      <c r="A49" s="39" t="s">
        <v>0</v>
      </c>
      <c r="B49" s="40" t="s">
        <v>1</v>
      </c>
      <c r="C49" s="39" t="s">
        <v>2</v>
      </c>
      <c r="D49" s="41" t="s">
        <v>3</v>
      </c>
      <c r="E49" s="39" t="s">
        <v>4</v>
      </c>
      <c r="F49" s="42" t="s">
        <v>5</v>
      </c>
      <c r="G49" s="11"/>
    </row>
    <row r="50" spans="1:14" s="4" customFormat="1" ht="17.100000000000001" customHeight="1" thickTop="1">
      <c r="A50" s="27" t="s">
        <v>10</v>
      </c>
      <c r="B50" s="158" t="s">
        <v>18</v>
      </c>
      <c r="C50" s="159"/>
      <c r="D50" s="159"/>
      <c r="E50" s="159"/>
      <c r="F50" s="160"/>
      <c r="M50" s="9"/>
      <c r="N50" s="9"/>
    </row>
    <row r="51" spans="1:14" s="4" customFormat="1" ht="15.75" customHeight="1">
      <c r="A51" s="27">
        <v>1</v>
      </c>
      <c r="B51" s="32" t="s">
        <v>38</v>
      </c>
      <c r="C51" s="27" t="s">
        <v>11</v>
      </c>
      <c r="D51" s="43">
        <v>70</v>
      </c>
      <c r="E51" s="28">
        <v>0</v>
      </c>
      <c r="F51" s="29">
        <f>D51*E51</f>
        <v>0</v>
      </c>
    </row>
    <row r="52" spans="1:14" s="4" customFormat="1" ht="15.75" customHeight="1">
      <c r="A52" s="27">
        <v>2</v>
      </c>
      <c r="B52" s="32" t="s">
        <v>39</v>
      </c>
      <c r="C52" s="27" t="s">
        <v>11</v>
      </c>
      <c r="D52" s="43">
        <v>70</v>
      </c>
      <c r="E52" s="28">
        <v>0</v>
      </c>
      <c r="F52" s="31">
        <f>D52*E52</f>
        <v>0</v>
      </c>
    </row>
    <row r="53" spans="1:14" s="4" customFormat="1" ht="15.75" customHeight="1">
      <c r="A53" s="27">
        <v>3</v>
      </c>
      <c r="B53" s="32" t="s">
        <v>29</v>
      </c>
      <c r="C53" s="27" t="s">
        <v>11</v>
      </c>
      <c r="D53" s="43">
        <v>34</v>
      </c>
      <c r="E53" s="28">
        <v>0</v>
      </c>
      <c r="F53" s="29">
        <f>D53*E53</f>
        <v>0</v>
      </c>
    </row>
    <row r="54" spans="1:14" s="4" customFormat="1" ht="15.75" customHeight="1">
      <c r="A54" s="27">
        <v>4</v>
      </c>
      <c r="B54" s="33" t="s">
        <v>40</v>
      </c>
      <c r="C54" s="27" t="s">
        <v>11</v>
      </c>
      <c r="D54" s="43">
        <v>70</v>
      </c>
      <c r="E54" s="28">
        <v>0</v>
      </c>
      <c r="F54" s="29">
        <f>D54*E54</f>
        <v>0</v>
      </c>
    </row>
    <row r="55" spans="1:14" s="4" customFormat="1" ht="15.75" customHeight="1">
      <c r="A55" s="27">
        <v>5</v>
      </c>
      <c r="B55" s="30" t="s">
        <v>41</v>
      </c>
      <c r="C55" s="27" t="s">
        <v>11</v>
      </c>
      <c r="D55" s="43">
        <v>70</v>
      </c>
      <c r="E55" s="28">
        <v>0</v>
      </c>
      <c r="F55" s="31">
        <f>D55*E55</f>
        <v>0</v>
      </c>
    </row>
    <row r="56" spans="1:14" s="4" customFormat="1" ht="15.75" customHeight="1">
      <c r="A56" s="27">
        <v>6</v>
      </c>
      <c r="B56" s="33" t="s">
        <v>42</v>
      </c>
      <c r="C56" s="27" t="s">
        <v>11</v>
      </c>
      <c r="D56" s="43">
        <v>104</v>
      </c>
      <c r="E56" s="28">
        <v>0</v>
      </c>
      <c r="F56" s="31">
        <f t="shared" ref="F56:F65" si="2">D56*E56</f>
        <v>0</v>
      </c>
    </row>
    <row r="57" spans="1:14" s="4" customFormat="1" ht="15.75" customHeight="1">
      <c r="A57" s="27">
        <v>7</v>
      </c>
      <c r="B57" s="33" t="s">
        <v>43</v>
      </c>
      <c r="C57" s="27" t="s">
        <v>11</v>
      </c>
      <c r="D57" s="43">
        <v>104</v>
      </c>
      <c r="E57" s="28">
        <v>0</v>
      </c>
      <c r="F57" s="31">
        <f t="shared" si="2"/>
        <v>0</v>
      </c>
    </row>
    <row r="58" spans="1:14" s="4" customFormat="1" ht="15.75" customHeight="1">
      <c r="A58" s="27">
        <v>8</v>
      </c>
      <c r="B58" s="30" t="s">
        <v>44</v>
      </c>
      <c r="C58" s="27" t="s">
        <v>11</v>
      </c>
      <c r="D58" s="43">
        <v>34</v>
      </c>
      <c r="E58" s="28">
        <v>0</v>
      </c>
      <c r="F58" s="31">
        <f t="shared" si="2"/>
        <v>0</v>
      </c>
    </row>
    <row r="59" spans="1:14" s="4" customFormat="1" ht="15.75" customHeight="1">
      <c r="A59" s="27">
        <v>9</v>
      </c>
      <c r="B59" s="33" t="s">
        <v>45</v>
      </c>
      <c r="C59" s="27" t="s">
        <v>11</v>
      </c>
      <c r="D59" s="43">
        <v>70</v>
      </c>
      <c r="E59" s="28">
        <v>0</v>
      </c>
      <c r="F59" s="31">
        <f t="shared" si="2"/>
        <v>0</v>
      </c>
    </row>
    <row r="60" spans="1:14" s="4" customFormat="1" ht="15.75" customHeight="1">
      <c r="A60" s="27">
        <v>10</v>
      </c>
      <c r="B60" s="30" t="s">
        <v>46</v>
      </c>
      <c r="C60" s="27" t="s">
        <v>11</v>
      </c>
      <c r="D60" s="43">
        <v>70</v>
      </c>
      <c r="E60" s="28">
        <v>0</v>
      </c>
      <c r="F60" s="31">
        <f t="shared" si="2"/>
        <v>0</v>
      </c>
    </row>
    <row r="61" spans="1:14" s="4" customFormat="1" ht="25.5" customHeight="1">
      <c r="A61" s="27">
        <v>11</v>
      </c>
      <c r="B61" s="33" t="s">
        <v>31</v>
      </c>
      <c r="C61" s="27" t="s">
        <v>11</v>
      </c>
      <c r="D61" s="43">
        <f>SUM(D51:D60)</f>
        <v>696</v>
      </c>
      <c r="E61" s="28">
        <v>0</v>
      </c>
      <c r="F61" s="31">
        <f t="shared" si="2"/>
        <v>0</v>
      </c>
    </row>
    <row r="62" spans="1:14" s="4" customFormat="1" ht="15.75" customHeight="1">
      <c r="A62" s="27">
        <v>12</v>
      </c>
      <c r="B62" s="33" t="s">
        <v>32</v>
      </c>
      <c r="C62" s="27" t="s">
        <v>11</v>
      </c>
      <c r="D62" s="43">
        <f>D61</f>
        <v>696</v>
      </c>
      <c r="E62" s="28">
        <v>0</v>
      </c>
      <c r="F62" s="31">
        <f t="shared" si="2"/>
        <v>0</v>
      </c>
    </row>
    <row r="63" spans="1:14" s="4" customFormat="1" ht="15.75" customHeight="1">
      <c r="A63" s="27">
        <v>13</v>
      </c>
      <c r="B63" s="33" t="s">
        <v>33</v>
      </c>
      <c r="C63" s="27" t="s">
        <v>11</v>
      </c>
      <c r="D63" s="43">
        <f>D62</f>
        <v>696</v>
      </c>
      <c r="E63" s="28">
        <v>0</v>
      </c>
      <c r="F63" s="31">
        <f t="shared" si="2"/>
        <v>0</v>
      </c>
    </row>
    <row r="64" spans="1:14" s="4" customFormat="1" ht="15.75" customHeight="1">
      <c r="A64" s="27">
        <v>14</v>
      </c>
      <c r="B64" s="33" t="s">
        <v>34</v>
      </c>
      <c r="C64" s="27" t="s">
        <v>11</v>
      </c>
      <c r="D64" s="43">
        <f>D63</f>
        <v>696</v>
      </c>
      <c r="E64" s="28">
        <v>0</v>
      </c>
      <c r="F64" s="31">
        <f>D64*E64</f>
        <v>0</v>
      </c>
    </row>
    <row r="65" spans="1:14" s="4" customFormat="1" ht="15.75" customHeight="1">
      <c r="A65" s="27">
        <v>15</v>
      </c>
      <c r="B65" s="33" t="s">
        <v>53</v>
      </c>
      <c r="C65" s="27" t="s">
        <v>11</v>
      </c>
      <c r="D65" s="43">
        <f>D64</f>
        <v>696</v>
      </c>
      <c r="E65" s="28">
        <v>0</v>
      </c>
      <c r="F65" s="31">
        <f t="shared" si="2"/>
        <v>0</v>
      </c>
    </row>
    <row r="66" spans="1:14" s="49" customFormat="1" ht="15.75" customHeight="1">
      <c r="A66" s="147">
        <v>16</v>
      </c>
      <c r="B66" s="62" t="s">
        <v>125</v>
      </c>
      <c r="C66" s="51" t="s">
        <v>11</v>
      </c>
      <c r="D66" s="58">
        <v>696</v>
      </c>
      <c r="E66" s="115"/>
      <c r="F66" s="60"/>
    </row>
    <row r="67" spans="1:14" s="49" customFormat="1" ht="15.75" customHeight="1">
      <c r="A67" s="148"/>
      <c r="B67" s="62" t="s">
        <v>113</v>
      </c>
      <c r="C67" s="51" t="s">
        <v>11</v>
      </c>
      <c r="D67" s="58">
        <f>D66*3</f>
        <v>2088</v>
      </c>
      <c r="E67" s="59">
        <v>0</v>
      </c>
      <c r="F67" s="60">
        <f>D67*E67</f>
        <v>0</v>
      </c>
    </row>
    <row r="68" spans="1:14" s="4" customFormat="1" ht="17.100000000000001" customHeight="1">
      <c r="A68" s="34" t="s">
        <v>19</v>
      </c>
      <c r="B68" s="35"/>
      <c r="C68" s="35"/>
      <c r="D68" s="35"/>
      <c r="E68" s="35"/>
      <c r="F68" s="26">
        <f>SUM(F51:F67)</f>
        <v>0</v>
      </c>
      <c r="I68" s="88"/>
      <c r="K68" s="88"/>
    </row>
    <row r="69" spans="1:14" s="4" customFormat="1" ht="17.100000000000001" customHeight="1">
      <c r="A69" s="27" t="s">
        <v>10</v>
      </c>
      <c r="B69" s="158" t="s">
        <v>47</v>
      </c>
      <c r="C69" s="159"/>
      <c r="D69" s="159"/>
      <c r="E69" s="159"/>
      <c r="F69" s="160"/>
      <c r="M69" s="9"/>
      <c r="N69" s="9"/>
    </row>
    <row r="70" spans="1:14" s="4" customFormat="1" ht="15.75" customHeight="1">
      <c r="A70" s="27">
        <v>1</v>
      </c>
      <c r="B70" s="32" t="s">
        <v>48</v>
      </c>
      <c r="C70" s="27" t="s">
        <v>11</v>
      </c>
      <c r="D70" s="43">
        <v>40</v>
      </c>
      <c r="E70" s="28">
        <v>0</v>
      </c>
      <c r="F70" s="29">
        <f t="shared" ref="F70:F82" si="3">D70*E70</f>
        <v>0</v>
      </c>
    </row>
    <row r="71" spans="1:14" s="4" customFormat="1" ht="15.75" customHeight="1">
      <c r="A71" s="27">
        <v>2</v>
      </c>
      <c r="B71" s="32" t="s">
        <v>49</v>
      </c>
      <c r="C71" s="27" t="s">
        <v>11</v>
      </c>
      <c r="D71" s="43">
        <v>40</v>
      </c>
      <c r="E71" s="28">
        <v>0</v>
      </c>
      <c r="F71" s="31">
        <f t="shared" si="3"/>
        <v>0</v>
      </c>
    </row>
    <row r="72" spans="1:14" s="4" customFormat="1" ht="15.75" customHeight="1">
      <c r="A72" s="27">
        <v>3</v>
      </c>
      <c r="B72" s="32" t="s">
        <v>50</v>
      </c>
      <c r="C72" s="27" t="s">
        <v>11</v>
      </c>
      <c r="D72" s="43">
        <v>39</v>
      </c>
      <c r="E72" s="28">
        <v>0</v>
      </c>
      <c r="F72" s="29">
        <f t="shared" si="3"/>
        <v>0</v>
      </c>
    </row>
    <row r="73" spans="1:14" s="4" customFormat="1" ht="15.75" customHeight="1">
      <c r="A73" s="27">
        <v>4</v>
      </c>
      <c r="B73" s="33" t="s">
        <v>51</v>
      </c>
      <c r="C73" s="27" t="s">
        <v>11</v>
      </c>
      <c r="D73" s="43">
        <v>39</v>
      </c>
      <c r="E73" s="28">
        <v>0</v>
      </c>
      <c r="F73" s="29">
        <f t="shared" si="3"/>
        <v>0</v>
      </c>
    </row>
    <row r="74" spans="1:14" s="4" customFormat="1" ht="15.75" customHeight="1">
      <c r="A74" s="27">
        <v>5</v>
      </c>
      <c r="B74" s="30" t="s">
        <v>52</v>
      </c>
      <c r="C74" s="27" t="s">
        <v>11</v>
      </c>
      <c r="D74" s="43">
        <v>39</v>
      </c>
      <c r="E74" s="28">
        <v>0</v>
      </c>
      <c r="F74" s="31">
        <f>D74*E74</f>
        <v>0</v>
      </c>
    </row>
    <row r="75" spans="1:14" s="4" customFormat="1" ht="25.5" customHeight="1">
      <c r="A75" s="27">
        <v>6</v>
      </c>
      <c r="B75" s="33" t="s">
        <v>55</v>
      </c>
      <c r="C75" s="27" t="s">
        <v>11</v>
      </c>
      <c r="D75" s="43">
        <f>SUM(D70:D74)</f>
        <v>197</v>
      </c>
      <c r="E75" s="28">
        <v>0</v>
      </c>
      <c r="F75" s="31">
        <f t="shared" si="3"/>
        <v>0</v>
      </c>
    </row>
    <row r="76" spans="1:14" s="4" customFormat="1" ht="15.75" customHeight="1">
      <c r="A76" s="27">
        <v>7</v>
      </c>
      <c r="B76" s="33" t="s">
        <v>56</v>
      </c>
      <c r="C76" s="27" t="s">
        <v>11</v>
      </c>
      <c r="D76" s="43">
        <f>D75</f>
        <v>197</v>
      </c>
      <c r="E76" s="28">
        <v>0</v>
      </c>
      <c r="F76" s="31">
        <f t="shared" si="3"/>
        <v>0</v>
      </c>
    </row>
    <row r="77" spans="1:14" s="4" customFormat="1" ht="15.75" customHeight="1">
      <c r="A77" s="27">
        <v>8</v>
      </c>
      <c r="B77" s="33" t="s">
        <v>57</v>
      </c>
      <c r="C77" s="27" t="s">
        <v>11</v>
      </c>
      <c r="D77" s="43">
        <f t="shared" ref="D77:D82" si="4">D76</f>
        <v>197</v>
      </c>
      <c r="E77" s="28">
        <v>0</v>
      </c>
      <c r="F77" s="31">
        <f t="shared" si="3"/>
        <v>0</v>
      </c>
    </row>
    <row r="78" spans="1:14" s="4" customFormat="1" ht="15.75" customHeight="1">
      <c r="A78" s="27">
        <v>9</v>
      </c>
      <c r="B78" s="33" t="s">
        <v>58</v>
      </c>
      <c r="C78" s="27" t="s">
        <v>13</v>
      </c>
      <c r="D78" s="43">
        <f t="shared" si="4"/>
        <v>197</v>
      </c>
      <c r="E78" s="28">
        <v>0</v>
      </c>
      <c r="F78" s="31">
        <f t="shared" si="3"/>
        <v>0</v>
      </c>
    </row>
    <row r="79" spans="1:14" s="4" customFormat="1" ht="15.75" customHeight="1">
      <c r="A79" s="27">
        <v>10</v>
      </c>
      <c r="B79" s="33" t="s">
        <v>54</v>
      </c>
      <c r="C79" s="27" t="s">
        <v>11</v>
      </c>
      <c r="D79" s="43">
        <f t="shared" si="4"/>
        <v>197</v>
      </c>
      <c r="E79" s="28">
        <v>0</v>
      </c>
      <c r="F79" s="31">
        <f t="shared" si="3"/>
        <v>0</v>
      </c>
    </row>
    <row r="80" spans="1:14" s="4" customFormat="1" ht="15.75" customHeight="1">
      <c r="A80" s="27">
        <v>11</v>
      </c>
      <c r="B80" s="33" t="s">
        <v>59</v>
      </c>
      <c r="C80" s="27" t="s">
        <v>11</v>
      </c>
      <c r="D80" s="43">
        <f t="shared" si="4"/>
        <v>197</v>
      </c>
      <c r="E80" s="28">
        <v>0</v>
      </c>
      <c r="F80" s="31">
        <f t="shared" si="3"/>
        <v>0</v>
      </c>
    </row>
    <row r="81" spans="1:14" s="4" customFormat="1" ht="15.75" customHeight="1">
      <c r="A81" s="27">
        <v>12</v>
      </c>
      <c r="B81" s="33" t="s">
        <v>34</v>
      </c>
      <c r="C81" s="27" t="s">
        <v>11</v>
      </c>
      <c r="D81" s="43">
        <f t="shared" si="4"/>
        <v>197</v>
      </c>
      <c r="E81" s="28">
        <v>0</v>
      </c>
      <c r="F81" s="31">
        <f t="shared" si="3"/>
        <v>0</v>
      </c>
    </row>
    <row r="82" spans="1:14" s="4" customFormat="1" ht="15.75" customHeight="1">
      <c r="A82" s="27">
        <v>13</v>
      </c>
      <c r="B82" s="33" t="s">
        <v>53</v>
      </c>
      <c r="C82" s="27" t="s">
        <v>11</v>
      </c>
      <c r="D82" s="43">
        <f t="shared" si="4"/>
        <v>197</v>
      </c>
      <c r="E82" s="28">
        <v>0</v>
      </c>
      <c r="F82" s="31">
        <f t="shared" si="3"/>
        <v>0</v>
      </c>
    </row>
    <row r="83" spans="1:14" s="49" customFormat="1" ht="15.75" customHeight="1">
      <c r="A83" s="147">
        <v>14</v>
      </c>
      <c r="B83" s="62" t="s">
        <v>125</v>
      </c>
      <c r="C83" s="51" t="s">
        <v>11</v>
      </c>
      <c r="D83" s="58">
        <v>197</v>
      </c>
      <c r="E83" s="115"/>
      <c r="F83" s="60"/>
    </row>
    <row r="84" spans="1:14" s="49" customFormat="1" ht="15.75" customHeight="1">
      <c r="A84" s="148"/>
      <c r="B84" s="62" t="s">
        <v>113</v>
      </c>
      <c r="C84" s="51" t="s">
        <v>11</v>
      </c>
      <c r="D84" s="58">
        <f>D83*3</f>
        <v>591</v>
      </c>
      <c r="E84" s="59">
        <v>0</v>
      </c>
      <c r="F84" s="60">
        <f>D84*E84</f>
        <v>0</v>
      </c>
    </row>
    <row r="85" spans="1:14" s="4" customFormat="1" ht="17.100000000000001" customHeight="1">
      <c r="A85" s="44" t="s">
        <v>60</v>
      </c>
      <c r="B85" s="45"/>
      <c r="C85" s="45"/>
      <c r="D85" s="45"/>
      <c r="E85" s="45"/>
      <c r="F85" s="46">
        <f>SUM(F70:F84)</f>
        <v>0</v>
      </c>
    </row>
    <row r="86" spans="1:14" s="10" customFormat="1" ht="19.5" customHeight="1">
      <c r="A86" s="155" t="s">
        <v>75</v>
      </c>
      <c r="B86" s="156"/>
      <c r="C86" s="156"/>
      <c r="D86" s="156"/>
      <c r="E86" s="156"/>
      <c r="F86" s="47">
        <f>SUM(F85,F68)</f>
        <v>0</v>
      </c>
      <c r="H86" s="4"/>
      <c r="I86" s="4"/>
      <c r="J86" s="4"/>
      <c r="K86" s="4"/>
      <c r="L86" s="4"/>
      <c r="M86" s="4"/>
      <c r="N86" s="4"/>
    </row>
    <row r="87" spans="1:14" s="49" customFormat="1" ht="18" customHeight="1">
      <c r="A87" s="48"/>
      <c r="B87" s="48"/>
      <c r="C87" s="48"/>
      <c r="D87" s="48"/>
      <c r="E87" s="48"/>
      <c r="F87" s="48"/>
      <c r="H87" s="50"/>
      <c r="I87" s="50"/>
      <c r="J87" s="50"/>
      <c r="K87" s="50"/>
      <c r="L87" s="50"/>
    </row>
    <row r="88" spans="1:14" s="4" customFormat="1" ht="25.5" customHeight="1">
      <c r="A88" s="152" t="s">
        <v>115</v>
      </c>
      <c r="B88" s="152"/>
      <c r="C88" s="152"/>
      <c r="D88" s="152"/>
      <c r="E88" s="152"/>
      <c r="F88" s="152"/>
    </row>
    <row r="89" spans="1:14" s="49" customFormat="1" ht="17.100000000000001" customHeight="1" thickBot="1">
      <c r="A89" s="52" t="s">
        <v>0</v>
      </c>
      <c r="B89" s="53" t="s">
        <v>1</v>
      </c>
      <c r="C89" s="52" t="s">
        <v>2</v>
      </c>
      <c r="D89" s="54" t="s">
        <v>3</v>
      </c>
      <c r="E89" s="52" t="s">
        <v>4</v>
      </c>
      <c r="F89" s="55" t="s">
        <v>5</v>
      </c>
    </row>
    <row r="90" spans="1:14" s="49" customFormat="1" ht="17.100000000000001" customHeight="1" thickTop="1">
      <c r="A90" s="51" t="s">
        <v>10</v>
      </c>
      <c r="B90" s="149" t="s">
        <v>61</v>
      </c>
      <c r="C90" s="150"/>
      <c r="D90" s="150"/>
      <c r="E90" s="150"/>
      <c r="F90" s="151"/>
    </row>
    <row r="91" spans="1:14" s="4" customFormat="1" ht="25.5" customHeight="1">
      <c r="A91" s="27">
        <v>1</v>
      </c>
      <c r="B91" s="32" t="s">
        <v>124</v>
      </c>
      <c r="C91" s="27" t="s">
        <v>6</v>
      </c>
      <c r="D91" s="121">
        <v>0.56010000000000004</v>
      </c>
      <c r="E91" s="28">
        <v>0</v>
      </c>
      <c r="F91" s="29">
        <f>D91*E91</f>
        <v>0</v>
      </c>
    </row>
    <row r="92" spans="1:14" s="49" customFormat="1" ht="17.100000000000001" customHeight="1">
      <c r="A92" s="166" t="s">
        <v>62</v>
      </c>
      <c r="B92" s="167"/>
      <c r="C92" s="167"/>
      <c r="D92" s="167"/>
      <c r="E92" s="167"/>
      <c r="F92" s="46">
        <f>SUM(F91)</f>
        <v>0</v>
      </c>
    </row>
    <row r="93" spans="1:14" s="49" customFormat="1" ht="17.100000000000001" customHeight="1">
      <c r="A93" s="51" t="s">
        <v>10</v>
      </c>
      <c r="B93" s="149" t="s">
        <v>18</v>
      </c>
      <c r="C93" s="150"/>
      <c r="D93" s="150"/>
      <c r="E93" s="150"/>
      <c r="F93" s="151"/>
    </row>
    <row r="94" spans="1:14" s="49" customFormat="1" ht="15.75" customHeight="1">
      <c r="A94" s="51">
        <v>1</v>
      </c>
      <c r="B94" s="56" t="s">
        <v>39</v>
      </c>
      <c r="C94" s="51" t="s">
        <v>11</v>
      </c>
      <c r="D94" s="58">
        <v>23</v>
      </c>
      <c r="E94" s="59">
        <v>0</v>
      </c>
      <c r="F94" s="60">
        <f>D94*E94</f>
        <v>0</v>
      </c>
      <c r="G94" s="61"/>
      <c r="H94" s="61"/>
    </row>
    <row r="95" spans="1:14" s="49" customFormat="1" ht="15.75" customHeight="1">
      <c r="A95" s="51">
        <v>2</v>
      </c>
      <c r="B95" s="62" t="s">
        <v>63</v>
      </c>
      <c r="C95" s="51" t="s">
        <v>11</v>
      </c>
      <c r="D95" s="58">
        <v>23</v>
      </c>
      <c r="E95" s="59">
        <v>0</v>
      </c>
      <c r="F95" s="57">
        <f>D95*E95</f>
        <v>0</v>
      </c>
    </row>
    <row r="96" spans="1:14" s="49" customFormat="1" ht="15.75" customHeight="1">
      <c r="A96" s="51">
        <v>3</v>
      </c>
      <c r="B96" s="63" t="s">
        <v>44</v>
      </c>
      <c r="C96" s="51" t="s">
        <v>11</v>
      </c>
      <c r="D96" s="58">
        <v>14</v>
      </c>
      <c r="E96" s="59">
        <v>0</v>
      </c>
      <c r="F96" s="60">
        <f t="shared" ref="F96:F101" si="5">D96*E96</f>
        <v>0</v>
      </c>
    </row>
    <row r="97" spans="1:11" s="50" customFormat="1" ht="15.75" customHeight="1">
      <c r="A97" s="51">
        <v>4</v>
      </c>
      <c r="B97" s="62" t="s">
        <v>64</v>
      </c>
      <c r="C97" s="51" t="s">
        <v>11</v>
      </c>
      <c r="D97" s="58">
        <v>9</v>
      </c>
      <c r="E97" s="59">
        <v>0</v>
      </c>
      <c r="F97" s="60">
        <f t="shared" si="5"/>
        <v>0</v>
      </c>
      <c r="G97" s="49"/>
      <c r="H97" s="49"/>
    </row>
    <row r="98" spans="1:11" s="49" customFormat="1" ht="15.75" customHeight="1">
      <c r="A98" s="51">
        <v>5</v>
      </c>
      <c r="B98" s="63" t="s">
        <v>46</v>
      </c>
      <c r="C98" s="51" t="s">
        <v>11</v>
      </c>
      <c r="D98" s="58">
        <v>23</v>
      </c>
      <c r="E98" s="59">
        <v>0</v>
      </c>
      <c r="F98" s="60">
        <f t="shared" si="5"/>
        <v>0</v>
      </c>
    </row>
    <row r="99" spans="1:11" s="49" customFormat="1" ht="25.5" customHeight="1">
      <c r="A99" s="51">
        <v>6</v>
      </c>
      <c r="B99" s="62" t="s">
        <v>31</v>
      </c>
      <c r="C99" s="51" t="s">
        <v>11</v>
      </c>
      <c r="D99" s="58">
        <f>SUM(D94:D98)</f>
        <v>92</v>
      </c>
      <c r="E99" s="59">
        <v>0</v>
      </c>
      <c r="F99" s="60">
        <f t="shared" si="5"/>
        <v>0</v>
      </c>
      <c r="I99" s="89"/>
      <c r="K99" s="89"/>
    </row>
    <row r="100" spans="1:11" s="49" customFormat="1" ht="15.75" customHeight="1">
      <c r="A100" s="51">
        <v>7</v>
      </c>
      <c r="B100" s="62" t="s">
        <v>32</v>
      </c>
      <c r="C100" s="51" t="s">
        <v>11</v>
      </c>
      <c r="D100" s="58">
        <v>92</v>
      </c>
      <c r="E100" s="59">
        <v>0</v>
      </c>
      <c r="F100" s="60">
        <f t="shared" si="5"/>
        <v>0</v>
      </c>
    </row>
    <row r="101" spans="1:11" s="49" customFormat="1" ht="15.75" customHeight="1">
      <c r="A101" s="51">
        <v>8</v>
      </c>
      <c r="B101" s="62" t="s">
        <v>33</v>
      </c>
      <c r="C101" s="51" t="s">
        <v>11</v>
      </c>
      <c r="D101" s="58">
        <v>92</v>
      </c>
      <c r="E101" s="59">
        <v>0</v>
      </c>
      <c r="F101" s="60">
        <f t="shared" si="5"/>
        <v>0</v>
      </c>
      <c r="G101" s="61"/>
      <c r="H101" s="61"/>
    </row>
    <row r="102" spans="1:11" s="49" customFormat="1" ht="15.75" customHeight="1">
      <c r="A102" s="51">
        <v>9</v>
      </c>
      <c r="B102" s="62" t="s">
        <v>34</v>
      </c>
      <c r="C102" s="51" t="s">
        <v>11</v>
      </c>
      <c r="D102" s="58">
        <v>92</v>
      </c>
      <c r="E102" s="59">
        <v>0</v>
      </c>
      <c r="F102" s="60">
        <f>D102*E102</f>
        <v>0</v>
      </c>
    </row>
    <row r="103" spans="1:11" s="49" customFormat="1" ht="15.75" customHeight="1">
      <c r="A103" s="51">
        <v>10</v>
      </c>
      <c r="B103" s="62" t="s">
        <v>53</v>
      </c>
      <c r="C103" s="51" t="s">
        <v>11</v>
      </c>
      <c r="D103" s="58">
        <v>92</v>
      </c>
      <c r="E103" s="59">
        <v>0</v>
      </c>
      <c r="F103" s="60">
        <f>D103*E103</f>
        <v>0</v>
      </c>
    </row>
    <row r="104" spans="1:11" s="49" customFormat="1" ht="15.75" customHeight="1">
      <c r="A104" s="147">
        <v>11</v>
      </c>
      <c r="B104" s="62" t="s">
        <v>125</v>
      </c>
      <c r="C104" s="51" t="s">
        <v>11</v>
      </c>
      <c r="D104" s="58">
        <v>92</v>
      </c>
      <c r="E104" s="115"/>
      <c r="F104" s="60"/>
    </row>
    <row r="105" spans="1:11" s="49" customFormat="1" ht="15.75" customHeight="1">
      <c r="A105" s="148"/>
      <c r="B105" s="62" t="s">
        <v>113</v>
      </c>
      <c r="C105" s="51" t="s">
        <v>11</v>
      </c>
      <c r="D105" s="58">
        <f>D104*3</f>
        <v>276</v>
      </c>
      <c r="E105" s="59">
        <v>0</v>
      </c>
      <c r="F105" s="60">
        <f>D105*E105</f>
        <v>0</v>
      </c>
    </row>
    <row r="106" spans="1:11" s="49" customFormat="1" ht="17.100000000000001" customHeight="1">
      <c r="A106" s="44" t="s">
        <v>19</v>
      </c>
      <c r="B106" s="45"/>
      <c r="C106" s="45"/>
      <c r="D106" s="45"/>
      <c r="E106" s="45"/>
      <c r="F106" s="46">
        <f>SUM(F94:F105)</f>
        <v>0</v>
      </c>
    </row>
    <row r="107" spans="1:11" s="49" customFormat="1" ht="17.100000000000001" customHeight="1">
      <c r="A107" s="51" t="s">
        <v>10</v>
      </c>
      <c r="B107" s="149" t="s">
        <v>67</v>
      </c>
      <c r="C107" s="150"/>
      <c r="D107" s="150"/>
      <c r="E107" s="150"/>
      <c r="F107" s="151"/>
    </row>
    <row r="108" spans="1:11" s="49" customFormat="1" ht="15.75" customHeight="1">
      <c r="A108" s="51">
        <v>1</v>
      </c>
      <c r="B108" s="56" t="s">
        <v>65</v>
      </c>
      <c r="C108" s="51" t="s">
        <v>11</v>
      </c>
      <c r="D108" s="58">
        <v>4</v>
      </c>
      <c r="E108" s="59">
        <v>0</v>
      </c>
      <c r="F108" s="57">
        <f t="shared" ref="F108:F117" si="6">D108*E108</f>
        <v>0</v>
      </c>
    </row>
    <row r="109" spans="1:11" s="49" customFormat="1" ht="15.75" customHeight="1">
      <c r="A109" s="51">
        <v>2</v>
      </c>
      <c r="B109" s="56" t="s">
        <v>66</v>
      </c>
      <c r="C109" s="51" t="s">
        <v>11</v>
      </c>
      <c r="D109" s="58">
        <v>8</v>
      </c>
      <c r="E109" s="59">
        <v>0</v>
      </c>
      <c r="F109" s="57">
        <f t="shared" si="6"/>
        <v>0</v>
      </c>
    </row>
    <row r="110" spans="1:11" s="49" customFormat="1" ht="15.75" customHeight="1">
      <c r="A110" s="51">
        <v>3</v>
      </c>
      <c r="B110" s="56" t="s">
        <v>68</v>
      </c>
      <c r="C110" s="51" t="s">
        <v>11</v>
      </c>
      <c r="D110" s="58">
        <v>5</v>
      </c>
      <c r="E110" s="59">
        <v>0</v>
      </c>
      <c r="F110" s="57">
        <f t="shared" si="6"/>
        <v>0</v>
      </c>
    </row>
    <row r="111" spans="1:11" s="49" customFormat="1" ht="15.75" customHeight="1">
      <c r="A111" s="51">
        <v>4</v>
      </c>
      <c r="B111" s="56" t="s">
        <v>48</v>
      </c>
      <c r="C111" s="51" t="s">
        <v>11</v>
      </c>
      <c r="D111" s="58">
        <v>5</v>
      </c>
      <c r="E111" s="59">
        <v>0</v>
      </c>
      <c r="F111" s="57">
        <f t="shared" si="6"/>
        <v>0</v>
      </c>
    </row>
    <row r="112" spans="1:11" s="49" customFormat="1" ht="15.75" customHeight="1">
      <c r="A112" s="51">
        <v>5</v>
      </c>
      <c r="B112" s="56" t="s">
        <v>69</v>
      </c>
      <c r="C112" s="51" t="s">
        <v>11</v>
      </c>
      <c r="D112" s="58">
        <v>9</v>
      </c>
      <c r="E112" s="59">
        <v>0</v>
      </c>
      <c r="F112" s="60">
        <f t="shared" si="6"/>
        <v>0</v>
      </c>
    </row>
    <row r="113" spans="1:8" s="49" customFormat="1" ht="15.75" customHeight="1">
      <c r="A113" s="51">
        <v>6</v>
      </c>
      <c r="B113" s="56" t="s">
        <v>49</v>
      </c>
      <c r="C113" s="51" t="s">
        <v>11</v>
      </c>
      <c r="D113" s="58">
        <v>17</v>
      </c>
      <c r="E113" s="59">
        <v>0</v>
      </c>
      <c r="F113" s="60">
        <f t="shared" si="6"/>
        <v>0</v>
      </c>
    </row>
    <row r="114" spans="1:8" s="49" customFormat="1" ht="15.75" customHeight="1">
      <c r="A114" s="51">
        <v>7</v>
      </c>
      <c r="B114" s="56" t="s">
        <v>70</v>
      </c>
      <c r="C114" s="51" t="s">
        <v>11</v>
      </c>
      <c r="D114" s="58">
        <v>16</v>
      </c>
      <c r="E114" s="59">
        <v>0</v>
      </c>
      <c r="F114" s="60">
        <f t="shared" si="6"/>
        <v>0</v>
      </c>
    </row>
    <row r="115" spans="1:8" s="49" customFormat="1" ht="15.75" customHeight="1">
      <c r="A115" s="51">
        <v>8</v>
      </c>
      <c r="B115" s="56" t="s">
        <v>50</v>
      </c>
      <c r="C115" s="51" t="s">
        <v>11</v>
      </c>
      <c r="D115" s="58">
        <v>4</v>
      </c>
      <c r="E115" s="59">
        <v>0</v>
      </c>
      <c r="F115" s="57">
        <f t="shared" si="6"/>
        <v>0</v>
      </c>
    </row>
    <row r="116" spans="1:8" s="49" customFormat="1" ht="15.75" customHeight="1">
      <c r="A116" s="51">
        <v>9</v>
      </c>
      <c r="B116" s="62" t="s">
        <v>51</v>
      </c>
      <c r="C116" s="51" t="s">
        <v>11</v>
      </c>
      <c r="D116" s="58">
        <v>8</v>
      </c>
      <c r="E116" s="59">
        <v>0</v>
      </c>
      <c r="F116" s="57">
        <f t="shared" si="6"/>
        <v>0</v>
      </c>
    </row>
    <row r="117" spans="1:8" s="49" customFormat="1" ht="15.75" customHeight="1">
      <c r="A117" s="51">
        <v>10</v>
      </c>
      <c r="B117" s="63" t="s">
        <v>52</v>
      </c>
      <c r="C117" s="51" t="s">
        <v>11</v>
      </c>
      <c r="D117" s="58">
        <v>8</v>
      </c>
      <c r="E117" s="59">
        <v>0</v>
      </c>
      <c r="F117" s="60">
        <f t="shared" si="6"/>
        <v>0</v>
      </c>
    </row>
    <row r="118" spans="1:8" s="49" customFormat="1" ht="28.5" customHeight="1">
      <c r="A118" s="51">
        <v>11</v>
      </c>
      <c r="B118" s="62" t="s">
        <v>71</v>
      </c>
      <c r="C118" s="51" t="s">
        <v>11</v>
      </c>
      <c r="D118" s="58">
        <f>SUM(D108:D117)</f>
        <v>84</v>
      </c>
      <c r="E118" s="59">
        <v>0</v>
      </c>
      <c r="F118" s="60">
        <f t="shared" ref="F118:F125" si="7">D118*E118</f>
        <v>0</v>
      </c>
    </row>
    <row r="119" spans="1:8" s="50" customFormat="1" ht="15.75" customHeight="1">
      <c r="A119" s="51">
        <v>12</v>
      </c>
      <c r="B119" s="62" t="s">
        <v>72</v>
      </c>
      <c r="C119" s="51" t="s">
        <v>11</v>
      </c>
      <c r="D119" s="58">
        <v>84</v>
      </c>
      <c r="E119" s="59">
        <v>0</v>
      </c>
      <c r="F119" s="60">
        <f t="shared" si="7"/>
        <v>0</v>
      </c>
      <c r="G119" s="49"/>
      <c r="H119" s="49"/>
    </row>
    <row r="120" spans="1:8" s="49" customFormat="1" ht="15.75" customHeight="1">
      <c r="A120" s="51">
        <v>13</v>
      </c>
      <c r="B120" s="62" t="s">
        <v>57</v>
      </c>
      <c r="C120" s="51" t="s">
        <v>11</v>
      </c>
      <c r="D120" s="58">
        <v>84</v>
      </c>
      <c r="E120" s="59">
        <v>0</v>
      </c>
      <c r="F120" s="60">
        <f t="shared" si="7"/>
        <v>0</v>
      </c>
    </row>
    <row r="121" spans="1:8" s="49" customFormat="1" ht="15.75" customHeight="1">
      <c r="A121" s="51">
        <v>14</v>
      </c>
      <c r="B121" s="62" t="s">
        <v>58</v>
      </c>
      <c r="C121" s="51" t="s">
        <v>13</v>
      </c>
      <c r="D121" s="58">
        <v>84</v>
      </c>
      <c r="E121" s="59">
        <v>0</v>
      </c>
      <c r="F121" s="60">
        <f t="shared" si="7"/>
        <v>0</v>
      </c>
    </row>
    <row r="122" spans="1:8" s="49" customFormat="1" ht="15.75" customHeight="1">
      <c r="A122" s="51">
        <v>15</v>
      </c>
      <c r="B122" s="62" t="s">
        <v>54</v>
      </c>
      <c r="C122" s="51" t="s">
        <v>11</v>
      </c>
      <c r="D122" s="58">
        <v>84</v>
      </c>
      <c r="E122" s="59">
        <v>0</v>
      </c>
      <c r="F122" s="60">
        <f t="shared" si="7"/>
        <v>0</v>
      </c>
    </row>
    <row r="123" spans="1:8" s="49" customFormat="1" ht="15.75" customHeight="1">
      <c r="A123" s="51">
        <v>16</v>
      </c>
      <c r="B123" s="62" t="s">
        <v>59</v>
      </c>
      <c r="C123" s="51" t="s">
        <v>11</v>
      </c>
      <c r="D123" s="58">
        <v>84</v>
      </c>
      <c r="E123" s="59">
        <v>0</v>
      </c>
      <c r="F123" s="60">
        <f t="shared" si="7"/>
        <v>0</v>
      </c>
      <c r="G123" s="61"/>
      <c r="H123" s="61"/>
    </row>
    <row r="124" spans="1:8" s="49" customFormat="1" ht="15.75" customHeight="1">
      <c r="A124" s="51">
        <v>17</v>
      </c>
      <c r="B124" s="62" t="s">
        <v>34</v>
      </c>
      <c r="C124" s="51" t="s">
        <v>11</v>
      </c>
      <c r="D124" s="58">
        <v>84</v>
      </c>
      <c r="E124" s="59">
        <v>0</v>
      </c>
      <c r="F124" s="60">
        <f t="shared" si="7"/>
        <v>0</v>
      </c>
    </row>
    <row r="125" spans="1:8" s="49" customFormat="1" ht="15.75" customHeight="1">
      <c r="A125" s="51">
        <v>18</v>
      </c>
      <c r="B125" s="62" t="s">
        <v>53</v>
      </c>
      <c r="C125" s="51" t="s">
        <v>11</v>
      </c>
      <c r="D125" s="58">
        <v>84</v>
      </c>
      <c r="E125" s="59">
        <v>0</v>
      </c>
      <c r="F125" s="60">
        <f t="shared" si="7"/>
        <v>0</v>
      </c>
    </row>
    <row r="126" spans="1:8" s="49" customFormat="1" ht="15.75" customHeight="1">
      <c r="A126" s="147">
        <v>19</v>
      </c>
      <c r="B126" s="62" t="s">
        <v>125</v>
      </c>
      <c r="C126" s="51" t="s">
        <v>11</v>
      </c>
      <c r="D126" s="58">
        <v>84</v>
      </c>
      <c r="E126" s="115"/>
      <c r="F126" s="60"/>
    </row>
    <row r="127" spans="1:8" s="49" customFormat="1" ht="15.75" customHeight="1">
      <c r="A127" s="148"/>
      <c r="B127" s="62" t="s">
        <v>113</v>
      </c>
      <c r="C127" s="51" t="s">
        <v>11</v>
      </c>
      <c r="D127" s="58">
        <f>D126*3</f>
        <v>252</v>
      </c>
      <c r="E127" s="59">
        <v>0</v>
      </c>
      <c r="F127" s="60">
        <f>D127*E127</f>
        <v>0</v>
      </c>
    </row>
    <row r="128" spans="1:8" s="49" customFormat="1" ht="17.100000000000001" customHeight="1">
      <c r="A128" s="44" t="s">
        <v>73</v>
      </c>
      <c r="B128" s="45"/>
      <c r="C128" s="45"/>
      <c r="D128" s="45"/>
      <c r="E128" s="45"/>
      <c r="F128" s="46">
        <f>SUM(F108:F127)</f>
        <v>0</v>
      </c>
    </row>
    <row r="129" spans="1:11" s="49" customFormat="1" ht="19.5" customHeight="1">
      <c r="A129" s="155" t="s">
        <v>74</v>
      </c>
      <c r="B129" s="156"/>
      <c r="C129" s="156"/>
      <c r="D129" s="156"/>
      <c r="E129" s="156"/>
      <c r="F129" s="47">
        <f>SUM(F128,F92,F106)</f>
        <v>0</v>
      </c>
    </row>
    <row r="130" spans="1:11" s="4" customFormat="1" ht="17.100000000000001" customHeight="1"/>
    <row r="131" spans="1:11" s="4" customFormat="1" ht="25.5" customHeight="1">
      <c r="A131" s="152" t="s">
        <v>114</v>
      </c>
      <c r="B131" s="152"/>
      <c r="C131" s="152"/>
      <c r="D131" s="152"/>
      <c r="E131" s="152"/>
      <c r="F131" s="152"/>
    </row>
    <row r="132" spans="1:11" s="4" customFormat="1" ht="17.100000000000001" customHeight="1" thickBot="1">
      <c r="A132" s="52" t="s">
        <v>0</v>
      </c>
      <c r="B132" s="53" t="s">
        <v>1</v>
      </c>
      <c r="C132" s="52" t="s">
        <v>2</v>
      </c>
      <c r="D132" s="54" t="s">
        <v>3</v>
      </c>
      <c r="E132" s="52" t="s">
        <v>4</v>
      </c>
      <c r="F132" s="55" t="s">
        <v>5</v>
      </c>
    </row>
    <row r="133" spans="1:11" s="49" customFormat="1" ht="17.100000000000001" customHeight="1" thickTop="1">
      <c r="A133" s="51" t="s">
        <v>10</v>
      </c>
      <c r="B133" s="149" t="s">
        <v>94</v>
      </c>
      <c r="C133" s="150"/>
      <c r="D133" s="150"/>
      <c r="E133" s="150"/>
      <c r="F133" s="151"/>
      <c r="G133" s="61"/>
      <c r="H133" s="61"/>
    </row>
    <row r="134" spans="1:11" s="49" customFormat="1" ht="15.75" customHeight="1">
      <c r="A134" s="51">
        <v>1</v>
      </c>
      <c r="B134" s="56" t="s">
        <v>66</v>
      </c>
      <c r="C134" s="51" t="s">
        <v>11</v>
      </c>
      <c r="D134" s="58">
        <v>214</v>
      </c>
      <c r="E134" s="59">
        <v>0</v>
      </c>
      <c r="F134" s="57">
        <f t="shared" ref="F134:F140" si="8">D134*E134</f>
        <v>0</v>
      </c>
    </row>
    <row r="135" spans="1:11" s="49" customFormat="1" ht="15.75" customHeight="1">
      <c r="A135" s="51">
        <v>2</v>
      </c>
      <c r="B135" s="56" t="s">
        <v>76</v>
      </c>
      <c r="C135" s="51" t="s">
        <v>11</v>
      </c>
      <c r="D135" s="58">
        <v>143</v>
      </c>
      <c r="E135" s="59">
        <v>0</v>
      </c>
      <c r="F135" s="57">
        <f t="shared" si="8"/>
        <v>0</v>
      </c>
    </row>
    <row r="136" spans="1:11" s="49" customFormat="1" ht="15.75" customHeight="1">
      <c r="A136" s="51">
        <v>3</v>
      </c>
      <c r="B136" s="56" t="s">
        <v>68</v>
      </c>
      <c r="C136" s="51" t="s">
        <v>11</v>
      </c>
      <c r="D136" s="58">
        <v>71</v>
      </c>
      <c r="E136" s="59">
        <v>0</v>
      </c>
      <c r="F136" s="57">
        <f t="shared" si="8"/>
        <v>0</v>
      </c>
    </row>
    <row r="137" spans="1:11" s="49" customFormat="1" ht="15.75" customHeight="1">
      <c r="A137" s="51">
        <v>4</v>
      </c>
      <c r="B137" s="56" t="s">
        <v>69</v>
      </c>
      <c r="C137" s="51" t="s">
        <v>11</v>
      </c>
      <c r="D137" s="58">
        <v>36</v>
      </c>
      <c r="E137" s="59">
        <v>0</v>
      </c>
      <c r="F137" s="60">
        <f t="shared" si="8"/>
        <v>0</v>
      </c>
    </row>
    <row r="138" spans="1:11" s="49" customFormat="1" ht="15.75" customHeight="1">
      <c r="A138" s="51">
        <v>5</v>
      </c>
      <c r="B138" s="56" t="s">
        <v>49</v>
      </c>
      <c r="C138" s="51" t="s">
        <v>11</v>
      </c>
      <c r="D138" s="58">
        <v>71</v>
      </c>
      <c r="E138" s="59">
        <v>0</v>
      </c>
      <c r="F138" s="60">
        <f t="shared" si="8"/>
        <v>0</v>
      </c>
    </row>
    <row r="139" spans="1:11" s="49" customFormat="1" ht="15.75" customHeight="1">
      <c r="A139" s="51">
        <v>6</v>
      </c>
      <c r="B139" s="56" t="s">
        <v>77</v>
      </c>
      <c r="C139" s="51" t="s">
        <v>11</v>
      </c>
      <c r="D139" s="58">
        <v>71</v>
      </c>
      <c r="E139" s="59">
        <v>0</v>
      </c>
      <c r="F139" s="60">
        <f t="shared" si="8"/>
        <v>0</v>
      </c>
      <c r="K139" s="89"/>
    </row>
    <row r="140" spans="1:11" s="49" customFormat="1" ht="15.75" customHeight="1">
      <c r="A140" s="51">
        <v>7</v>
      </c>
      <c r="B140" s="56" t="s">
        <v>70</v>
      </c>
      <c r="C140" s="51" t="s">
        <v>11</v>
      </c>
      <c r="D140" s="58">
        <v>107</v>
      </c>
      <c r="E140" s="59">
        <v>0</v>
      </c>
      <c r="F140" s="60">
        <f t="shared" si="8"/>
        <v>0</v>
      </c>
    </row>
    <row r="141" spans="1:11" s="49" customFormat="1" ht="25.5" customHeight="1">
      <c r="A141" s="51">
        <v>8</v>
      </c>
      <c r="B141" s="62" t="s">
        <v>55</v>
      </c>
      <c r="C141" s="51" t="s">
        <v>11</v>
      </c>
      <c r="D141" s="58">
        <f>SUM(D134:D140)</f>
        <v>713</v>
      </c>
      <c r="E141" s="59">
        <v>0</v>
      </c>
      <c r="F141" s="60">
        <f t="shared" ref="F141:F148" si="9">D141*E141</f>
        <v>0</v>
      </c>
    </row>
    <row r="142" spans="1:11" s="49" customFormat="1" ht="15.75" customHeight="1">
      <c r="A142" s="51">
        <v>9</v>
      </c>
      <c r="B142" s="62" t="s">
        <v>56</v>
      </c>
      <c r="C142" s="51" t="s">
        <v>11</v>
      </c>
      <c r="D142" s="58">
        <v>713</v>
      </c>
      <c r="E142" s="59">
        <v>0</v>
      </c>
      <c r="F142" s="60">
        <f t="shared" si="9"/>
        <v>0</v>
      </c>
      <c r="I142" s="89"/>
    </row>
    <row r="143" spans="1:11" s="49" customFormat="1" ht="15.75" customHeight="1">
      <c r="A143" s="51">
        <v>10</v>
      </c>
      <c r="B143" s="62" t="s">
        <v>57</v>
      </c>
      <c r="C143" s="51" t="s">
        <v>11</v>
      </c>
      <c r="D143" s="58">
        <v>71</v>
      </c>
      <c r="E143" s="59">
        <v>0</v>
      </c>
      <c r="F143" s="60">
        <f t="shared" si="9"/>
        <v>0</v>
      </c>
    </row>
    <row r="144" spans="1:11" s="49" customFormat="1" ht="15.75" customHeight="1">
      <c r="A144" s="51">
        <v>11</v>
      </c>
      <c r="B144" s="62" t="s">
        <v>58</v>
      </c>
      <c r="C144" s="51" t="s">
        <v>13</v>
      </c>
      <c r="D144" s="58">
        <v>71</v>
      </c>
      <c r="E144" s="59">
        <v>0</v>
      </c>
      <c r="F144" s="60">
        <f t="shared" si="9"/>
        <v>0</v>
      </c>
    </row>
    <row r="145" spans="1:13" s="49" customFormat="1" ht="15.75" customHeight="1">
      <c r="A145" s="51">
        <v>12</v>
      </c>
      <c r="B145" s="62" t="s">
        <v>54</v>
      </c>
      <c r="C145" s="51" t="s">
        <v>11</v>
      </c>
      <c r="D145" s="58">
        <v>71</v>
      </c>
      <c r="E145" s="59">
        <v>0</v>
      </c>
      <c r="F145" s="60">
        <f t="shared" si="9"/>
        <v>0</v>
      </c>
    </row>
    <row r="146" spans="1:13" s="49" customFormat="1" ht="15.75" customHeight="1">
      <c r="A146" s="51">
        <v>13</v>
      </c>
      <c r="B146" s="62" t="s">
        <v>59</v>
      </c>
      <c r="C146" s="51" t="s">
        <v>11</v>
      </c>
      <c r="D146" s="58">
        <v>713</v>
      </c>
      <c r="E146" s="59">
        <v>0</v>
      </c>
      <c r="F146" s="60">
        <f t="shared" si="9"/>
        <v>0</v>
      </c>
    </row>
    <row r="147" spans="1:13" s="50" customFormat="1" ht="15.75" customHeight="1">
      <c r="A147" s="51">
        <v>14</v>
      </c>
      <c r="B147" s="62" t="s">
        <v>34</v>
      </c>
      <c r="C147" s="51" t="s">
        <v>11</v>
      </c>
      <c r="D147" s="58">
        <v>713</v>
      </c>
      <c r="E147" s="59">
        <v>0</v>
      </c>
      <c r="F147" s="60">
        <f t="shared" si="9"/>
        <v>0</v>
      </c>
      <c r="G147" s="49"/>
      <c r="H147" s="49"/>
    </row>
    <row r="148" spans="1:13" s="49" customFormat="1" ht="15.75" customHeight="1">
      <c r="A148" s="51">
        <v>15</v>
      </c>
      <c r="B148" s="62" t="s">
        <v>53</v>
      </c>
      <c r="C148" s="51" t="s">
        <v>11</v>
      </c>
      <c r="D148" s="58">
        <v>713</v>
      </c>
      <c r="E148" s="59">
        <v>0</v>
      </c>
      <c r="F148" s="60">
        <f t="shared" si="9"/>
        <v>0</v>
      </c>
      <c r="G148" s="50"/>
      <c r="H148" s="50"/>
    </row>
    <row r="149" spans="1:13" s="49" customFormat="1" ht="15.75" customHeight="1">
      <c r="A149" s="147">
        <v>16</v>
      </c>
      <c r="B149" s="62" t="s">
        <v>125</v>
      </c>
      <c r="C149" s="51" t="s">
        <v>11</v>
      </c>
      <c r="D149" s="58">
        <v>713</v>
      </c>
      <c r="E149" s="115"/>
      <c r="F149" s="60"/>
    </row>
    <row r="150" spans="1:13" s="49" customFormat="1" ht="15.75" customHeight="1">
      <c r="A150" s="148"/>
      <c r="B150" s="62" t="s">
        <v>113</v>
      </c>
      <c r="C150" s="51" t="s">
        <v>11</v>
      </c>
      <c r="D150" s="58">
        <f>D149*3</f>
        <v>2139</v>
      </c>
      <c r="E150" s="59">
        <v>0</v>
      </c>
      <c r="F150" s="60">
        <f>D150*E150</f>
        <v>0</v>
      </c>
    </row>
    <row r="151" spans="1:13" s="49" customFormat="1" ht="17.100000000000001" customHeight="1">
      <c r="A151" s="100" t="s">
        <v>98</v>
      </c>
      <c r="B151" s="45"/>
      <c r="C151" s="45"/>
      <c r="D151" s="45"/>
      <c r="E151" s="45"/>
      <c r="F151" s="46">
        <f>SUM(F134:F150)</f>
        <v>0</v>
      </c>
      <c r="G151" s="50"/>
      <c r="H151" s="50"/>
    </row>
    <row r="152" spans="1:13" s="49" customFormat="1" ht="19.5" customHeight="1">
      <c r="A152" s="155" t="s">
        <v>83</v>
      </c>
      <c r="B152" s="156"/>
      <c r="C152" s="156"/>
      <c r="D152" s="156"/>
      <c r="E152" s="156"/>
      <c r="F152" s="47">
        <f>SUM(F151)</f>
        <v>0</v>
      </c>
      <c r="G152" s="50"/>
      <c r="H152" s="50"/>
      <c r="I152" s="89"/>
      <c r="M152" s="89"/>
    </row>
    <row r="153" spans="1:13" s="1" customFormat="1" ht="17.100000000000001" customHeight="1">
      <c r="A153" s="2"/>
      <c r="B153"/>
      <c r="C153"/>
      <c r="D153"/>
      <c r="E153"/>
      <c r="F153"/>
      <c r="G153"/>
      <c r="H153"/>
    </row>
    <row r="154" spans="1:13">
      <c r="A154"/>
      <c r="B154"/>
      <c r="C154"/>
      <c r="D154"/>
      <c r="E154"/>
      <c r="F154"/>
      <c r="G154" s="116"/>
    </row>
    <row r="155" spans="1:13">
      <c r="K155" s="116"/>
    </row>
  </sheetData>
  <mergeCells count="30">
    <mergeCell ref="A10:E10"/>
    <mergeCell ref="B133:F133"/>
    <mergeCell ref="A152:E152"/>
    <mergeCell ref="B50:F50"/>
    <mergeCell ref="B107:F107"/>
    <mergeCell ref="B69:F69"/>
    <mergeCell ref="A129:E129"/>
    <mergeCell ref="A92:E92"/>
    <mergeCell ref="A149:A150"/>
    <mergeCell ref="A66:A67"/>
    <mergeCell ref="A1:F1"/>
    <mergeCell ref="A88:F88"/>
    <mergeCell ref="A31:F31"/>
    <mergeCell ref="B33:F33"/>
    <mergeCell ref="A48:F48"/>
    <mergeCell ref="A3:F3"/>
    <mergeCell ref="B24:F24"/>
    <mergeCell ref="A30:E30"/>
    <mergeCell ref="B5:F5"/>
    <mergeCell ref="A43:A44"/>
    <mergeCell ref="A7:A8"/>
    <mergeCell ref="B11:F11"/>
    <mergeCell ref="A131:F131"/>
    <mergeCell ref="A46:E46"/>
    <mergeCell ref="B93:F93"/>
    <mergeCell ref="A86:E86"/>
    <mergeCell ref="B90:F90"/>
    <mergeCell ref="A104:A105"/>
    <mergeCell ref="A126:A127"/>
    <mergeCell ref="A83:A84"/>
  </mergeCells>
  <phoneticPr fontId="0" type="noConversion"/>
  <pageMargins left="0.65" right="0.56999999999999995" top="0.75" bottom="0.56000000000000005" header="0.24" footer="0.5"/>
  <pageSetup paperSize="9" orientation="portrait" verticalDpi="300" r:id="rId1"/>
  <headerFooter>
    <oddHeader>&amp;LLBC Mezicestí
K.ú. Ostrožská Lhota&amp;RArvita P spol. s r. o.</oddHeader>
  </headerFooter>
  <rowBreaks count="4" manualBreakCount="4">
    <brk id="30" max="16383" man="1"/>
    <brk id="47" max="16383" man="1"/>
    <brk id="87" max="16383" man="1"/>
    <brk id="1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Celkem_tisk</vt:lpstr>
      <vt:lpstr>mezicesti_pece</vt:lpstr>
      <vt:lpstr>mezicesti_zalozeni</vt:lpstr>
    </vt:vector>
  </TitlesOfParts>
  <Company>ARVITA.P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Pospíšil</dc:creator>
  <cp:lastModifiedBy>David Prachař</cp:lastModifiedBy>
  <cp:lastPrinted>2010-11-16T09:02:53Z</cp:lastPrinted>
  <dcterms:created xsi:type="dcterms:W3CDTF">1996-12-13T11:45:44Z</dcterms:created>
  <dcterms:modified xsi:type="dcterms:W3CDTF">2012-07-19T06:17:59Z</dcterms:modified>
</cp:coreProperties>
</file>